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13395" windowHeight="7995" activeTab="2"/>
  </bookViews>
  <sheets>
    <sheet name="Протокол2" sheetId="1" r:id="rId1"/>
    <sheet name="Протокол3" sheetId="4" r:id="rId2"/>
    <sheet name="Протокол 4" sheetId="5" r:id="rId3"/>
  </sheets>
  <definedNames>
    <definedName name="_xlnm.Print_Area" localSheetId="2">'Протокол 4'!$A$3:$H$52</definedName>
    <definedName name="_xlnm.Print_Area" localSheetId="0">Протокол2!$A$1:$H$74</definedName>
    <definedName name="_xlnm.Print_Area" localSheetId="1">Протокол3!$A$1:$H$60</definedName>
  </definedNames>
  <calcPr calcId="125725"/>
</workbook>
</file>

<file path=xl/calcChain.xml><?xml version="1.0" encoding="utf-8"?>
<calcChain xmlns="http://schemas.openxmlformats.org/spreadsheetml/2006/main">
  <c r="C39" i="5"/>
  <c r="H55" i="1"/>
  <c r="H52" i="4"/>
  <c r="H54" i="1"/>
  <c r="G52"/>
  <c r="E32" i="4"/>
  <c r="E33" i="1"/>
  <c r="G38" i="5"/>
  <c r="G37"/>
  <c r="H36"/>
  <c r="G36"/>
  <c r="G34"/>
  <c r="G33"/>
  <c r="G32"/>
  <c r="G31"/>
  <c r="H30" s="1"/>
  <c r="G30"/>
  <c r="G29"/>
  <c r="G28"/>
  <c r="G27"/>
  <c r="G26"/>
  <c r="G25"/>
  <c r="G24"/>
  <c r="H24" s="1"/>
  <c r="G23"/>
  <c r="G22"/>
  <c r="G21"/>
  <c r="G20"/>
  <c r="G19"/>
  <c r="G18"/>
  <c r="G17"/>
  <c r="H17" s="1"/>
  <c r="G16"/>
  <c r="G15"/>
  <c r="G14"/>
  <c r="G13"/>
  <c r="G12"/>
  <c r="H12" s="1"/>
  <c r="G11"/>
  <c r="G10"/>
  <c r="G9"/>
  <c r="H9" s="1"/>
  <c r="G8"/>
  <c r="G7"/>
  <c r="G6"/>
  <c r="H6" s="1"/>
  <c r="F46" i="1"/>
  <c r="F44" i="4"/>
  <c r="E44"/>
  <c r="G43"/>
  <c r="E46" i="1"/>
  <c r="G45"/>
  <c r="G44"/>
  <c r="G47"/>
  <c r="G48"/>
  <c r="G49"/>
  <c r="G50"/>
  <c r="G51"/>
  <c r="C53"/>
  <c r="E53"/>
  <c r="F53"/>
  <c r="G30" i="4"/>
  <c r="G31"/>
  <c r="F32"/>
  <c r="G32" i="1"/>
  <c r="F33"/>
  <c r="E23" i="4"/>
  <c r="F23"/>
  <c r="G22"/>
  <c r="F50"/>
  <c r="E50"/>
  <c r="C50"/>
  <c r="G49"/>
  <c r="G48"/>
  <c r="G47"/>
  <c r="G46"/>
  <c r="G45"/>
  <c r="G42"/>
  <c r="G41"/>
  <c r="G40"/>
  <c r="G39"/>
  <c r="G38"/>
  <c r="G37"/>
  <c r="G36"/>
  <c r="G35"/>
  <c r="G34"/>
  <c r="G29"/>
  <c r="G28"/>
  <c r="G27"/>
  <c r="G26"/>
  <c r="G25"/>
  <c r="G24"/>
  <c r="G21"/>
  <c r="G20"/>
  <c r="G19"/>
  <c r="G18"/>
  <c r="G17"/>
  <c r="G16"/>
  <c r="G15"/>
  <c r="G14"/>
  <c r="G13"/>
  <c r="G12"/>
  <c r="G11"/>
  <c r="F25" i="1"/>
  <c r="G27"/>
  <c r="G28"/>
  <c r="G29"/>
  <c r="G30"/>
  <c r="G31"/>
  <c r="G35"/>
  <c r="G36"/>
  <c r="G37"/>
  <c r="G38"/>
  <c r="G39"/>
  <c r="G40"/>
  <c r="G41"/>
  <c r="G42"/>
  <c r="G43"/>
  <c r="G26"/>
  <c r="H26" s="1"/>
  <c r="G21"/>
  <c r="G22"/>
  <c r="G23"/>
  <c r="G24"/>
  <c r="G15"/>
  <c r="G16"/>
  <c r="G17"/>
  <c r="G18"/>
  <c r="G19"/>
  <c r="G20"/>
  <c r="G14"/>
  <c r="E25"/>
  <c r="H39" i="5" l="1"/>
  <c r="H40" s="1"/>
  <c r="H33"/>
  <c r="H47" i="1"/>
  <c r="H24" i="4"/>
  <c r="H34"/>
  <c r="H35" i="1"/>
  <c r="H45" i="4"/>
  <c r="H11"/>
  <c r="H14" i="1"/>
  <c r="H51" i="4" l="1"/>
</calcChain>
</file>

<file path=xl/sharedStrings.xml><?xml version="1.0" encoding="utf-8"?>
<sst xmlns="http://schemas.openxmlformats.org/spreadsheetml/2006/main" count="192" uniqueCount="152">
  <si>
    <t>І. Загальні засади інформатизації освіти. Інформатизація навчально-виховного процесу</t>
  </si>
  <si>
    <t>Наявність добірки нормативної бази з питань інформатизації освіти.</t>
  </si>
  <si>
    <t>Наявність та змістовність районних заходів</t>
  </si>
  <si>
    <t>Наявність та вивчення стану інформатизації навчальних закладів (за різними напрямами діяльності; зазначити, за якими саме).</t>
  </si>
  <si>
    <t>Наявність узагальненої інформації про організацію та проведення позакласної роботи з інформатики (введення спецкурсів, курсів за вибором та факультативів, робота гуртків тощо).</t>
  </si>
  <si>
    <t xml:space="preserve">Наявність та змістовність узагальненої інформації про допрофільне та профільне навчання за технологічним напрямом (зазначити кількість             10-х, 11-х класів у районі за профілями технологічного напряму диференціації навчання в розрізі навчальних закладів). Спостереження за наступністю. </t>
  </si>
  <si>
    <t>Наявність та змістовність банку даних учителів, що запроваджують у системі інформаційно-комунікаційні технології.</t>
  </si>
  <si>
    <t>Наявність матеріалів, що підтверджують узагальнення на рівні району досвіду роботи вчителів, що запроваджують у системі інформаційно-комунікаційні технології (протоколи засідань методичної ради методичного центру, матеріали досвіду роботи тощо).</t>
  </si>
  <si>
    <t>Наявність та змістовність матеріалів щодо організації та проведення конкурсу-захисту на кращу модель інформатизації навчального закладу «Шкільний інформаційний світ».</t>
  </si>
  <si>
    <t>Наявність плану роботи (або розроблених заходів) з навчання та запровадження інформаційно-комунікаційних технологій.</t>
  </si>
  <si>
    <t>Наявність матеріалів про організацію і проведення заходів з навчання та запровадження інформаційно-комунікаційних технологій.</t>
  </si>
  <si>
    <t>Стан здійснення моніторингу охоплення різних категорій педагогічних працівників участю в заходах з навчання та запровадження інформаційно-комунікаційних технологій.</t>
  </si>
  <si>
    <t>Наявність методичних матеріалів (інструкцій, методичних рекомендацій, порад тощо) з питань запровадження інформаційно-комунікаційних технологій, розроблених на рівні району.</t>
  </si>
  <si>
    <t>Наявність наказу управління освіти про призначення відповідального працівника за супровід роботи навчальних закладів з порталом ІСУО, призначення відповідальних за роботу навчальних закладів з різними задачами порталу ІСУО.</t>
  </si>
  <si>
    <t>Періодичність здійснення аналізу стану заповнення баз даних порталу ІСУО.</t>
  </si>
  <si>
    <t>ІІІ Функціонування сайтів. Впровадження дистанційного навчання.</t>
  </si>
  <si>
    <t>Змістовність наповнення сайту управління освіти.</t>
  </si>
  <si>
    <t>Систематичність оновлення інформації на сайті.</t>
  </si>
  <si>
    <t>Наявність та змістовність сторінки дистанційного навчання.</t>
  </si>
  <si>
    <t>Наявність та змістовність розділу щодо державних закупівель.</t>
  </si>
  <si>
    <t>Наявність та змістовність розділу щодо зовнішнього незалежного оцінювання.</t>
  </si>
  <si>
    <t>Наявність розділу та повної інформації про здійснення прийому громадян.</t>
  </si>
  <si>
    <t>Актуальність інформації, розміщеної на сайті.</t>
  </si>
  <si>
    <t>Наявність на сайті управління освіти посилань на сайти підпорядкованих навчальних закладів.</t>
  </si>
  <si>
    <t>Наявність розділу мережі підпорядкованих навчальних закладів.</t>
  </si>
  <si>
    <t>Наявність та систематичність оновлення розділу новин.</t>
  </si>
  <si>
    <t>Наявність та достовірність баз даних щодо забезпеченості навчальних закладів комп’ютерною, мультимедійною та оргтехнікою.</t>
  </si>
  <si>
    <t xml:space="preserve">Наявність заходів з питань захисту інформації. </t>
  </si>
  <si>
    <t>Наявність відповідального за захист інформації.</t>
  </si>
  <si>
    <t>Стан проведення заходів щодо технічного захисту інформації (наявність антивірусних програм на всіх ПК, їх оновлення, обов’язковість ліцензійного програмного забезпечення або антивірусних програм з відкритою ліцензією).</t>
  </si>
  <si>
    <t>Стан здійснення аналізу використання трафіка підпорядкованими навчальними закладами.</t>
  </si>
  <si>
    <t>Наявність заходів, спрямованих на підвищення ефективності використання ресурсів мережі Інтернет навчальними закладами.</t>
  </si>
  <si>
    <t>Параметри</t>
  </si>
  <si>
    <t>Вага</t>
  </si>
  <si>
    <t>Показники параметрів</t>
  </si>
  <si>
    <t>Вагомість</t>
  </si>
  <si>
    <t>Ступінь виявлення показника</t>
  </si>
  <si>
    <t>Часткова оцінка показника</t>
  </si>
  <si>
    <t>Часткова оцінка параметра</t>
  </si>
  <si>
    <t>Стан здійснення аналізу виконання районних заходівз інформатизації освіти за 2013 рік (або 2012-            2013 навчальний рік) (наявність довідок та протоколів про висвітлення питань на апаратних нарадах, нарадах керівників навчальних закладів, їх заступників тощо).</t>
  </si>
  <si>
    <t>Наявність розпорядчих документів з питань інформатизації освіти (накази управління освіти, доручення тощо).</t>
  </si>
  <si>
    <t>ІІ Проведення методичних заходів з навчання та запровадження інформаційно-комунікаційних технологій.
Робота з  інформаційною системою управління освітою</t>
  </si>
  <si>
    <r>
      <t xml:space="preserve">Відсотковий показник учителів району, які в системі запроваджують інформаційно-комунікаційні технології </t>
    </r>
    <r>
      <rPr>
        <sz val="12"/>
        <color theme="1"/>
        <rFont val="Times New Roman"/>
        <family val="1"/>
        <charset val="204"/>
      </rPr>
      <t>(</t>
    </r>
    <r>
      <rPr>
        <sz val="10"/>
        <color theme="1"/>
        <rFont val="Times New Roman"/>
        <family val="1"/>
        <charset val="204"/>
      </rPr>
      <t>обраховується як відношення кількості вчителів, що запроваджують ІКТ до загальної кількості педагогічних працівників: 
100 % − 76%  − високий, 75% − 50 % − достатній, 
49%-25%  − середній, 24% - 1% − низький, 0% − не проявляється).</t>
    </r>
  </si>
  <si>
    <t>Наявність та змістовність заходів з інформатизації освіти. Їх відповідність чинним нормативним документам.</t>
  </si>
  <si>
    <t>Стан проведення аналітичної діяльності щодо інформатизації навчального закладу (за різними напрямами діяльності; зазначити, за якими саме).</t>
  </si>
  <si>
    <t>Наявність розпорядчих документів з питань інформатизації освіти (накази Департаменту освіти, районного управління освіти, стан їх виконання).</t>
  </si>
  <si>
    <t>Наявність інформації про організацію та проведення позакласної роботи з інформатики (введення спецкурсів, курсів за вибором та факультативів, робота гуртків тощо).</t>
  </si>
  <si>
    <t xml:space="preserve">Наявність та змістовність узагальненої інформації про допрофільне та профільне навчання з технологічного напряму (зазначити кількість 10-х, 11-х класів у районі за профілями технологічного напряму диференціації навчання в розрізі навчальних закладів). </t>
  </si>
  <si>
    <t>Наявність та змістовність банку даних вчителів, що запроваджують у системі інформаційно-комунікаційні технології.</t>
  </si>
  <si>
    <t>Наявність матеріалів, що підтверджують узагальнення на рівні навчального закладу, району досвіду роботи вчителів, що запроваджують у системі інформаційно-комунікаційні технології (протоколи засідань педагогічної ради, методичної ради, матеріали досвіду роботи тощо).</t>
  </si>
  <si>
    <r>
      <t xml:space="preserve">Відсотковий показник вчителів навчального закладу, які в системі запроваджують інформаційно-комунікаційні технології </t>
    </r>
    <r>
      <rPr>
        <sz val="12"/>
        <color theme="1"/>
        <rFont val="Times New Roman"/>
        <family val="1"/>
        <charset val="204"/>
      </rPr>
      <t>(</t>
    </r>
    <r>
      <rPr>
        <sz val="10"/>
        <color theme="1"/>
        <rFont val="Times New Roman"/>
        <family val="1"/>
        <charset val="204"/>
      </rPr>
      <t>обраховується як відношення кількості вчителів, що запроваджують ІКТ до загальної кількості педагогічних працівників: 100 % -76% − високий, 75%-50 % − достатній, 49%-25% − середній, 24%-1% − низький, 0% − не проявляється</t>
    </r>
    <r>
      <rPr>
        <sz val="12"/>
        <color theme="1"/>
        <rFont val="Times New Roman"/>
        <family val="1"/>
        <charset val="204"/>
      </rPr>
      <t>).</t>
    </r>
  </si>
  <si>
    <t>Наявність та змістовність матеріалів щодо участі навчального закладу у конкурсі-захисті на кращу модель інформатизації навчального закладу «Шкільний інформаційний світ».</t>
  </si>
  <si>
    <t>Наявність матеріалів, що підтверджують участь учасників навчально-виховного процесу в різноманітних конкурсах та заходах з питань запровадження інформаційно-комунікаційних технологій.</t>
  </si>
  <si>
    <t>Наявність матеріалів про організацію та проведення заходів з навчання та запровадження інформаційно-комунікаційних технологій.</t>
  </si>
  <si>
    <t>Наявність методичних матеріалів (інструкцій, методичних рекомендацій, порад тощо) з питань запровадження інформаційно-комунікаційних технологій.</t>
  </si>
  <si>
    <t xml:space="preserve">Наявність наказу про призначення відповідальних працівників за роботу з програмою «Курс: Школа» та порталом ІСУО. </t>
  </si>
  <si>
    <t>Систематичність роботи з базами даних програми «Курс: Школа» та порталом ІСУО.</t>
  </si>
  <si>
    <t xml:space="preserve">Стан заповнення баз даних (у відсотках за базами даних «Учні», «Співробітники», «Приміщення», тощо). </t>
  </si>
  <si>
    <t>Стан нормативних документів щодо функціонування кабінету інформатики та інформаційно-комунікаційних технологій (наявність паспорту кабінету, інструкцій, журналів інструктажів, інвентарної книги, матеріальної книги, графіку роботи, методичних та дидактичних матеріалів).</t>
  </si>
  <si>
    <t>Змістовність наповнення сайту навчального закладу.</t>
  </si>
  <si>
    <t>Наявність та змістовність розділу щодо державних закупівель (для фінансово самостійних навчальних закладів).</t>
  </si>
  <si>
    <t>Наявність посилань на сайти управління освіти, Департаменту освіти, Міністерства освіти і науки, молоді та спорту. Правильність назв установ.</t>
  </si>
  <si>
    <t>Наявність тематичних заходів із питань запровадження елементів дистанційного навчання.</t>
  </si>
  <si>
    <t>Наявність та достовірність баз даних щодо забезпеченості навчального закладу комп’ютерною, мультимедійною та оргтехнікою (наявність паспортів на автоматизовані робочі місця та одиниці техніки).</t>
  </si>
  <si>
    <t xml:space="preserve">Наявність та якість проведення  заходів із питань захисту інформації. </t>
  </si>
  <si>
    <t>Наявність наказу про призначення відповідального за захист інформації.</t>
  </si>
  <si>
    <t>Наявність заходів щодо технічного захисту інформації (наявність антивірусних програм на всіх ПК, їх оновлення, обов’язковість ліцензійного програмного забезпечення або антивірусних програм   з відкритою ліцензією).</t>
  </si>
  <si>
    <t>Наявність  та якість проведення заходів, спрямованих на підвищення ефективності використання ресурсів мережі Інтернет навчальним закладом.</t>
  </si>
  <si>
    <t xml:space="preserve">Якість здійснення аналізу виконання запланованих заходів із інформатизації за 2013 рік (або 2012-
2013 навчальний рік) (наявність довідок та протоколів про висвітлення питань на нарадах при директорові, засіданнях педагогічної ради, ради навчального закладу тощо). </t>
  </si>
  <si>
    <t>Додаток 2</t>
  </si>
  <si>
    <t>до наказу Департаменту освіти</t>
  </si>
  <si>
    <t>Протокол</t>
  </si>
  <si>
    <t>роботи підпорядкованих навчальних закладів в інформаційній системі управління освітою</t>
  </si>
  <si>
    <t>Управління освіти адміністрації __________________________ району Харківської міської ради</t>
  </si>
  <si>
    <t>IV. Моніторинг стану інформатизації навчальних закладів. Технічне забезпечення. Захист інформації. Використання ресурсів мережі Інтернет.</t>
  </si>
  <si>
    <r>
      <rPr>
        <b/>
        <sz val="14"/>
        <color indexed="8"/>
        <rFont val="Times New Roman"/>
        <family val="1"/>
        <charset val="204"/>
      </rPr>
      <t>Ступінь виявлення показника</t>
    </r>
    <r>
      <rPr>
        <sz val="14"/>
        <color theme="1"/>
        <rFont val="Times New Roman"/>
        <family val="1"/>
        <charset val="204"/>
      </rPr>
      <t xml:space="preserve"> визначається цифровим значенням від 0 до 1, а саме:
0 - показник практично не виявляється;
0,25 -  виявляється менш ніж на половину висунутих вимог;
0,5 -виявляється на половину висунутих вимог;
0,75 -  виявляється більш, ніж на половину висунутих вимог, але менш, ніж на 75%;
1 -  виявляється більш, ніж на 75% висунутих вимог.
</t>
    </r>
  </si>
  <si>
    <t>2.</t>
  </si>
  <si>
    <t>1.</t>
  </si>
  <si>
    <t>3.</t>
  </si>
  <si>
    <t>4.</t>
  </si>
  <si>
    <t>Всього</t>
  </si>
  <si>
    <t>Рівень</t>
  </si>
  <si>
    <t>Додаток 3</t>
  </si>
  <si>
    <t>Загальноосвітній навчальний заклад ________________________________________________</t>
  </si>
  <si>
    <t>Наявність графіка індивідуальних консультацій для відповідальних за роботу не порталі ІСУО.</t>
  </si>
  <si>
    <t xml:space="preserve">Наявність тематичних заходів з питань запровадження елементів дистанційного навчання. </t>
  </si>
  <si>
    <t>І</t>
  </si>
  <si>
    <t>Ведення ділової документації бібліотеки навчального закладу</t>
  </si>
  <si>
    <t>Стан дотримання нормативних вимог до оформлення та ведення загальної документації</t>
  </si>
  <si>
    <t>Стан дотримання нормативних вимог до оформлення та ведення  документів із основного фонду.</t>
  </si>
  <si>
    <t>Стан дотримання нормативних вимог до оформлення та ведення документів із навчального фонду.</t>
  </si>
  <si>
    <t>ІІ</t>
  </si>
  <si>
    <t>Формування системи інформаційного обслуговування</t>
  </si>
  <si>
    <t>Якість інформаційного забезпечення педагогічних працівників.</t>
  </si>
  <si>
    <t>Якість інформаційного обслуговуванням учнів.</t>
  </si>
  <si>
    <t>Стан інформаційного обслуговування батьків учнів.</t>
  </si>
  <si>
    <t>ІІІ</t>
  </si>
  <si>
    <t xml:space="preserve">Бібліографічна робота </t>
  </si>
  <si>
    <t>Стан дотримання нормативних вимог щодо бібліографічного опису документів.</t>
  </si>
  <si>
    <t>Рівень організації довідково-бібліографічного апарату.</t>
  </si>
  <si>
    <t>Рівень організації абеткового та систематичного каталогів.</t>
  </si>
  <si>
    <t>Рівень організації систематичної картотеки статей, краєзнавчої картотеки, тематичних картотек.</t>
  </si>
  <si>
    <t>Стан формування довідково-бібліографічного фонду та фонду виконаних довідок.</t>
  </si>
  <si>
    <t>IV</t>
  </si>
  <si>
    <t>Готовність бібліотекаря до роботи в нових умовах</t>
  </si>
  <si>
    <t>Рівень професійної компетентності шкільного бібліотекаря</t>
  </si>
  <si>
    <t xml:space="preserve">Наявність заходів щодо підвищення професійної компетентності шкільного бібліотекаря. </t>
  </si>
  <si>
    <t>Наявність розширеного асортименту бібліотечно-інформаційних послуг.</t>
  </si>
  <si>
    <t>Рівень вдосконалення традиційних та освоєння нових бібліотечних технологій.</t>
  </si>
  <si>
    <t>Рівень проведення індивідуальних і масових заходів із використанням мультимедійних технологій.</t>
  </si>
  <si>
    <t>Рівень організації книжкових виставок, стендів, популяризація основного фонду та нових надходжень.</t>
  </si>
  <si>
    <t>Рівень забезпечення можливості вільного, необмеженого доступу до джерел інформації в оптимальний термін.</t>
  </si>
  <si>
    <t>V</t>
  </si>
  <si>
    <t>Моніторинг інформаційних потреб споживачів</t>
  </si>
  <si>
    <t xml:space="preserve">Рівень володіння бібліотекарем змістом і структурою інформаційних потреб учнів та вчителів. </t>
  </si>
  <si>
    <t>Рівень інформаційного забезпечення учасників НВП, зокрема, з:</t>
  </si>
  <si>
    <t>навчальної діяльності</t>
  </si>
  <si>
    <t>дослідницької діяльності</t>
  </si>
  <si>
    <t>самоосвітньої діяльності</t>
  </si>
  <si>
    <t>дозвіллєвої діяльності</t>
  </si>
  <si>
    <t>VІ</t>
  </si>
  <si>
    <t>Бібліотечний фонд</t>
  </si>
  <si>
    <t>Відповідність основного фонду потребам навчального закладу.</t>
  </si>
  <si>
    <t>Стан забезпечення підручниками.</t>
  </si>
  <si>
    <t>Стан забезпечення учасників навчально-виховного процесу періодичними виданнями.</t>
  </si>
  <si>
    <t>VІІ</t>
  </si>
  <si>
    <t>Формування бібліотечно-інформаційних умінь</t>
  </si>
  <si>
    <t>Рівень проведення заходів щодо сформованості бібліотечно-інформаційних умінь школярів.</t>
  </si>
  <si>
    <t>Рівень сформованості медійної та інформаційної грамотності учнів.</t>
  </si>
  <si>
    <t>VІІІ</t>
  </si>
  <si>
    <t>Веб-сторінка шкільної бібліотеки</t>
  </si>
  <si>
    <t>Відповідність матеріалів веб-сторінки «Шкільна бібліотека» на сайті навчального закладу потребам учасників навчально-виховного процесу.</t>
  </si>
  <si>
    <t>Наявність предметних електронних баз даних.</t>
  </si>
  <si>
    <t>Наявність Інтернет-ресурсів з анотаціями (для всіх категорій учасників навчально-виховного процесу).</t>
  </si>
  <si>
    <t>Рівень забезпечення фахових інформаційних потреб учасників 
навчально-виховного процесу</t>
  </si>
  <si>
    <t>Бут-Гусаїм Н.В.</t>
  </si>
  <si>
    <t>Продовження додатка 2</t>
  </si>
  <si>
    <t>Міщенко С.М.</t>
  </si>
  <si>
    <t xml:space="preserve">                   Директор Департаменту освіти                                                               О.І.Деменко</t>
  </si>
  <si>
    <r>
      <t xml:space="preserve">вивчення </t>
    </r>
    <r>
      <rPr>
        <sz val="18"/>
        <color theme="1"/>
        <rFont val="Times New Roman"/>
        <family val="1"/>
        <charset val="204"/>
      </rPr>
      <t xml:space="preserve">стану управлінської діяльності щодо забезпечення інформатизації освіти, </t>
    </r>
  </si>
  <si>
    <r>
      <t xml:space="preserve">вивчення </t>
    </r>
    <r>
      <rPr>
        <sz val="19"/>
        <color theme="1"/>
        <rFont val="Times New Roman"/>
        <family val="1"/>
        <charset val="204"/>
      </rPr>
      <t xml:space="preserve">стану управлінської діяльності щодо забезпечення інформатизації освіти, </t>
    </r>
  </si>
  <si>
    <t>Продовження додатка 3</t>
  </si>
  <si>
    <t xml:space="preserve">          Директор Департаменту освіти                                                        О.І.Деменко</t>
  </si>
  <si>
    <t>Міщенко С.В.</t>
  </si>
  <si>
    <t>Протокол                                                                                                                                                                                                                                                                                 створення в шкільних бібліотеках-медіатеках системи повноцінного забезпечення фахових інформаційних потреб учасників навчально-виховного процесу</t>
  </si>
  <si>
    <r>
      <rPr>
        <b/>
        <sz val="12"/>
        <color indexed="8"/>
        <rFont val="Calibri"/>
        <family val="2"/>
        <charset val="204"/>
      </rPr>
      <t>Ступінь виявлення показника</t>
    </r>
    <r>
      <rPr>
        <sz val="12"/>
        <color theme="1"/>
        <rFont val="Calibri"/>
        <family val="2"/>
        <charset val="204"/>
        <scheme val="minor"/>
      </rPr>
      <t xml:space="preserve"> визначається цифровим значенням від 0 до 1, а саме:
0 - показник практично не виявляється;
0,25 -  виявляється менш ніж на половину висунутих вимог;
0,5 -виявляється на половину висунутих вимог;
0,75 -  виявляється більш, ніж на половину висунутих вимог, але менш, ніж на 75%;
1 -  виявляється більш, ніж на 75% висунутих вимог.
</t>
    </r>
  </si>
  <si>
    <t>Подовження додатка 4</t>
  </si>
  <si>
    <t xml:space="preserve">                   Директор Департаменту освіти                                                 О.І.Деменко</t>
  </si>
  <si>
    <t>від 25.02.2014 № 33</t>
  </si>
  <si>
    <t>від  25.02.2014 № 33</t>
  </si>
  <si>
    <t>Додаток  4                                                                                                                                            до наказу Департаменту освіти   від25.02.2014  № 33</t>
  </si>
  <si>
    <r>
      <rPr>
        <b/>
        <sz val="14"/>
        <color theme="1"/>
        <rFont val="Times New Roman"/>
        <family val="1"/>
        <charset val="204"/>
      </rPr>
      <t xml:space="preserve">Рівень:  </t>
    </r>
    <r>
      <rPr>
        <sz val="14"/>
        <color theme="1"/>
        <rFont val="Times New Roman"/>
        <family val="1"/>
        <charset val="204"/>
      </rPr>
      <t xml:space="preserve">
      1&lt;=Рівень &lt;0,95 -  високий
0,95&lt;= Рівень &lt;0,75 -  достатній
0,75&lt;= Рівень &lt;0,5 -  середній
  0,5&lt;= Рівень   - низький</t>
    </r>
  </si>
</sst>
</file>

<file path=xl/styles.xml><?xml version="1.0" encoding="utf-8"?>
<styleSheet xmlns="http://schemas.openxmlformats.org/spreadsheetml/2006/main">
  <numFmts count="2">
    <numFmt numFmtId="164" formatCode="_-* #,##0\ &quot;грн.&quot;_-;\-* #,##0\ &quot;грн.&quot;_-;_-* &quot;-&quot;\ &quot;грн.&quot;_-;_-@_-"/>
    <numFmt numFmtId="165" formatCode="0.000"/>
  </numFmts>
  <fonts count="2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9"/>
      <color rgb="FF000000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8" fillId="0" borderId="0"/>
    <xf numFmtId="164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indent="15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0" fillId="0" borderId="1" xfId="0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6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textRotation="90" wrapText="1"/>
    </xf>
    <xf numFmtId="2" fontId="12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9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3" xfId="0" applyFont="1" applyBorder="1"/>
    <xf numFmtId="0" fontId="10" fillId="0" borderId="4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textRotation="90" wrapText="1"/>
    </xf>
    <xf numFmtId="2" fontId="12" fillId="0" borderId="2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0" borderId="0" xfId="0" applyNumberFormat="1"/>
  </cellXfs>
  <cellStyles count="5">
    <cellStyle name="Денежный [0] 2" xfId="4"/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view="pageBreakPreview" topLeftCell="A41" zoomScale="60" zoomScaleNormal="80" workbookViewId="0">
      <selection activeCell="B58" sqref="B58:G58"/>
    </sheetView>
  </sheetViews>
  <sheetFormatPr defaultRowHeight="15"/>
  <cols>
    <col min="1" max="1" width="9.140625" style="1" customWidth="1"/>
    <col min="2" max="2" width="28.42578125" customWidth="1"/>
    <col min="3" max="3" width="9.140625" customWidth="1"/>
    <col min="4" max="4" width="56.5703125" customWidth="1"/>
    <col min="5" max="5" width="14.7109375" customWidth="1"/>
    <col min="6" max="6" width="23" customWidth="1"/>
    <col min="7" max="7" width="20.85546875" customWidth="1"/>
    <col min="8" max="8" width="12.140625" customWidth="1"/>
  </cols>
  <sheetData>
    <row r="1" spans="1:8" s="1" customFormat="1" ht="20.25">
      <c r="F1" s="82" t="s">
        <v>69</v>
      </c>
      <c r="G1" s="82"/>
      <c r="H1" s="82"/>
    </row>
    <row r="2" spans="1:8" s="1" customFormat="1" ht="20.25">
      <c r="F2" s="82" t="s">
        <v>70</v>
      </c>
      <c r="G2" s="82"/>
      <c r="H2" s="82"/>
    </row>
    <row r="3" spans="1:8" s="1" customFormat="1" ht="20.25">
      <c r="F3" s="82" t="s">
        <v>148</v>
      </c>
      <c r="G3" s="82"/>
      <c r="H3" s="82"/>
    </row>
    <row r="4" spans="1:8" s="1" customFormat="1" ht="18.75">
      <c r="F4" s="3"/>
    </row>
    <row r="5" spans="1:8" s="1" customFormat="1" ht="18.75">
      <c r="F5" s="3"/>
    </row>
    <row r="6" spans="1:8" s="1" customFormat="1" ht="18.75" customHeight="1">
      <c r="B6" s="84" t="s">
        <v>71</v>
      </c>
      <c r="C6" s="84"/>
      <c r="D6" s="84"/>
      <c r="E6" s="84"/>
      <c r="F6" s="84"/>
      <c r="G6" s="84"/>
      <c r="H6" s="84"/>
    </row>
    <row r="7" spans="1:8" s="1" customFormat="1" ht="18.75" customHeight="1">
      <c r="B7" s="84" t="s">
        <v>139</v>
      </c>
      <c r="C7" s="84"/>
      <c r="D7" s="84"/>
      <c r="E7" s="84"/>
      <c r="F7" s="84"/>
      <c r="G7" s="84"/>
      <c r="H7" s="84"/>
    </row>
    <row r="8" spans="1:8" s="1" customFormat="1" ht="18.75" customHeight="1">
      <c r="B8" s="83" t="s">
        <v>72</v>
      </c>
      <c r="C8" s="83"/>
      <c r="D8" s="83"/>
      <c r="E8" s="83"/>
      <c r="F8" s="83"/>
      <c r="G8" s="83"/>
      <c r="H8" s="83"/>
    </row>
    <row r="9" spans="1:8" s="1" customFormat="1" ht="18.75" customHeight="1">
      <c r="B9" s="83" t="s">
        <v>73</v>
      </c>
      <c r="C9" s="83"/>
      <c r="D9" s="83"/>
      <c r="E9" s="83"/>
      <c r="F9" s="83"/>
      <c r="G9" s="83"/>
      <c r="H9" s="83"/>
    </row>
    <row r="10" spans="1:8" s="1" customFormat="1" ht="15" customHeight="1"/>
    <row r="11" spans="1:8" s="1" customFormat="1"/>
    <row r="12" spans="1:8" s="1" customFormat="1"/>
    <row r="13" spans="1:8" s="1" customFormat="1" ht="42.75">
      <c r="A13" s="2"/>
      <c r="B13" s="2" t="s">
        <v>32</v>
      </c>
      <c r="C13" s="2" t="s">
        <v>33</v>
      </c>
      <c r="D13" s="2" t="s">
        <v>34</v>
      </c>
      <c r="E13" s="2" t="s">
        <v>35</v>
      </c>
      <c r="F13" s="7" t="s">
        <v>36</v>
      </c>
      <c r="G13" s="7" t="s">
        <v>37</v>
      </c>
      <c r="H13" s="7" t="s">
        <v>38</v>
      </c>
    </row>
    <row r="14" spans="1:8" ht="41.25" customHeight="1">
      <c r="A14" s="68" t="s">
        <v>77</v>
      </c>
      <c r="B14" s="77" t="s">
        <v>0</v>
      </c>
      <c r="C14" s="78">
        <v>0.28999999999999998</v>
      </c>
      <c r="D14" s="9" t="s">
        <v>1</v>
      </c>
      <c r="E14" s="2">
        <v>0.03</v>
      </c>
      <c r="F14" s="11"/>
      <c r="G14" s="11">
        <f>E14*F14</f>
        <v>0</v>
      </c>
      <c r="H14" s="68">
        <f>C14*SUM(G14:G24)</f>
        <v>0</v>
      </c>
    </row>
    <row r="15" spans="1:8" ht="25.5" customHeight="1">
      <c r="A15" s="71"/>
      <c r="B15" s="77"/>
      <c r="C15" s="78"/>
      <c r="D15" s="9" t="s">
        <v>2</v>
      </c>
      <c r="E15" s="2">
        <v>0.06</v>
      </c>
      <c r="F15" s="11"/>
      <c r="G15" s="11">
        <f t="shared" ref="G15:G24" si="0">E15*F15</f>
        <v>0</v>
      </c>
      <c r="H15" s="71"/>
    </row>
    <row r="16" spans="1:8" ht="56.25">
      <c r="A16" s="71"/>
      <c r="B16" s="77"/>
      <c r="C16" s="78"/>
      <c r="D16" s="10" t="s">
        <v>3</v>
      </c>
      <c r="E16" s="2">
        <v>0.15</v>
      </c>
      <c r="F16" s="11"/>
      <c r="G16" s="11">
        <f t="shared" si="0"/>
        <v>0</v>
      </c>
      <c r="H16" s="71"/>
    </row>
    <row r="17" spans="1:8" ht="103.5">
      <c r="A17" s="71"/>
      <c r="B17" s="77"/>
      <c r="C17" s="78"/>
      <c r="D17" s="9" t="s">
        <v>39</v>
      </c>
      <c r="E17" s="2">
        <v>0.11</v>
      </c>
      <c r="F17" s="11"/>
      <c r="G17" s="11">
        <f t="shared" si="0"/>
        <v>0</v>
      </c>
      <c r="H17" s="71"/>
    </row>
    <row r="18" spans="1:8" ht="56.25">
      <c r="A18" s="71"/>
      <c r="B18" s="77"/>
      <c r="C18" s="78"/>
      <c r="D18" s="10" t="s">
        <v>40</v>
      </c>
      <c r="E18" s="2">
        <v>0.05</v>
      </c>
      <c r="F18" s="11"/>
      <c r="G18" s="11">
        <f t="shared" si="0"/>
        <v>0</v>
      </c>
      <c r="H18" s="71"/>
    </row>
    <row r="19" spans="1:8" ht="78" customHeight="1">
      <c r="A19" s="71"/>
      <c r="B19" s="77"/>
      <c r="C19" s="78"/>
      <c r="D19" s="10" t="s">
        <v>4</v>
      </c>
      <c r="E19" s="2">
        <v>0.11</v>
      </c>
      <c r="F19" s="11"/>
      <c r="G19" s="11">
        <f t="shared" si="0"/>
        <v>0</v>
      </c>
      <c r="H19" s="71"/>
    </row>
    <row r="20" spans="1:8" ht="131.25">
      <c r="A20" s="71"/>
      <c r="B20" s="77"/>
      <c r="C20" s="78"/>
      <c r="D20" s="10" t="s">
        <v>5</v>
      </c>
      <c r="E20" s="2">
        <v>0.11</v>
      </c>
      <c r="F20" s="11"/>
      <c r="G20" s="11">
        <f t="shared" si="0"/>
        <v>0</v>
      </c>
      <c r="H20" s="71"/>
    </row>
    <row r="21" spans="1:8" ht="56.25">
      <c r="A21" s="71"/>
      <c r="B21" s="77"/>
      <c r="C21" s="78"/>
      <c r="D21" s="10" t="s">
        <v>6</v>
      </c>
      <c r="E21" s="2">
        <v>0.05</v>
      </c>
      <c r="F21" s="11"/>
      <c r="G21" s="11">
        <f t="shared" si="0"/>
        <v>0</v>
      </c>
      <c r="H21" s="71"/>
    </row>
    <row r="22" spans="1:8" ht="119.25" customHeight="1">
      <c r="A22" s="71"/>
      <c r="B22" s="77"/>
      <c r="C22" s="78"/>
      <c r="D22" s="10" t="s">
        <v>7</v>
      </c>
      <c r="E22" s="2">
        <v>0.15</v>
      </c>
      <c r="F22" s="11"/>
      <c r="G22" s="11">
        <f t="shared" si="0"/>
        <v>0</v>
      </c>
      <c r="H22" s="71"/>
    </row>
    <row r="23" spans="1:8" ht="122.25" customHeight="1">
      <c r="A23" s="71"/>
      <c r="B23" s="77"/>
      <c r="C23" s="78"/>
      <c r="D23" s="10" t="s">
        <v>42</v>
      </c>
      <c r="E23" s="2">
        <v>0.09</v>
      </c>
      <c r="F23" s="11"/>
      <c r="G23" s="11">
        <f t="shared" si="0"/>
        <v>0</v>
      </c>
      <c r="H23" s="71"/>
    </row>
    <row r="24" spans="1:8" ht="69">
      <c r="A24" s="72"/>
      <c r="B24" s="77"/>
      <c r="C24" s="78"/>
      <c r="D24" s="9" t="s">
        <v>8</v>
      </c>
      <c r="E24" s="2">
        <v>0.09</v>
      </c>
      <c r="F24" s="11"/>
      <c r="G24" s="11">
        <f t="shared" si="0"/>
        <v>0</v>
      </c>
      <c r="H24" s="72"/>
    </row>
    <row r="25" spans="1:8" s="1" customFormat="1" ht="18.75">
      <c r="A25" s="2"/>
      <c r="B25" s="2"/>
      <c r="C25" s="2"/>
      <c r="D25" s="2"/>
      <c r="E25" s="2">
        <f>SUM(E14:E24)</f>
        <v>1</v>
      </c>
      <c r="F25" s="2">
        <f>SUM(F14:F24)</f>
        <v>0</v>
      </c>
      <c r="G25" s="11"/>
      <c r="H25" s="2"/>
    </row>
    <row r="26" spans="1:8" ht="61.5" customHeight="1">
      <c r="A26" s="68" t="s">
        <v>76</v>
      </c>
      <c r="B26" s="74" t="s">
        <v>41</v>
      </c>
      <c r="C26" s="79">
        <v>0.23</v>
      </c>
      <c r="D26" s="5" t="s">
        <v>9</v>
      </c>
      <c r="E26" s="14">
        <v>0.1</v>
      </c>
      <c r="F26" s="11"/>
      <c r="G26" s="11">
        <f>E26*F26</f>
        <v>0</v>
      </c>
      <c r="H26" s="68">
        <f>C26*SUM(G26:G32)</f>
        <v>0</v>
      </c>
    </row>
    <row r="27" spans="1:8" ht="57.75" customHeight="1">
      <c r="A27" s="69"/>
      <c r="B27" s="75"/>
      <c r="C27" s="80"/>
      <c r="D27" s="5" t="s">
        <v>10</v>
      </c>
      <c r="E27" s="14">
        <v>0.18</v>
      </c>
      <c r="F27" s="11"/>
      <c r="G27" s="11">
        <f t="shared" ref="G27:G52" si="1">E27*F27</f>
        <v>0</v>
      </c>
      <c r="H27" s="69"/>
    </row>
    <row r="28" spans="1:8" ht="69">
      <c r="A28" s="69"/>
      <c r="B28" s="75"/>
      <c r="C28" s="80"/>
      <c r="D28" s="5" t="s">
        <v>11</v>
      </c>
      <c r="E28" s="14">
        <v>0.15</v>
      </c>
      <c r="F28" s="11"/>
      <c r="G28" s="11">
        <f t="shared" si="1"/>
        <v>0</v>
      </c>
      <c r="H28" s="69"/>
    </row>
    <row r="29" spans="1:8" ht="72.75" customHeight="1">
      <c r="A29" s="69"/>
      <c r="B29" s="75"/>
      <c r="C29" s="80"/>
      <c r="D29" s="5" t="s">
        <v>12</v>
      </c>
      <c r="E29" s="14">
        <v>0.17</v>
      </c>
      <c r="F29" s="11"/>
      <c r="G29" s="11">
        <f t="shared" si="1"/>
        <v>0</v>
      </c>
      <c r="H29" s="69"/>
    </row>
    <row r="30" spans="1:8" ht="112.5">
      <c r="A30" s="69"/>
      <c r="B30" s="75"/>
      <c r="C30" s="80"/>
      <c r="D30" s="6" t="s">
        <v>13</v>
      </c>
      <c r="E30" s="14">
        <v>0.1</v>
      </c>
      <c r="F30" s="11"/>
      <c r="G30" s="11">
        <f t="shared" si="1"/>
        <v>0</v>
      </c>
      <c r="H30" s="69"/>
    </row>
    <row r="31" spans="1:8" ht="37.5">
      <c r="A31" s="69"/>
      <c r="B31" s="75"/>
      <c r="C31" s="80"/>
      <c r="D31" s="6" t="s">
        <v>14</v>
      </c>
      <c r="E31" s="14">
        <v>0.17</v>
      </c>
      <c r="F31" s="11"/>
      <c r="G31" s="11">
        <f t="shared" si="1"/>
        <v>0</v>
      </c>
      <c r="H31" s="69"/>
    </row>
    <row r="32" spans="1:8" s="1" customFormat="1" ht="39" customHeight="1">
      <c r="A32" s="70"/>
      <c r="B32" s="76"/>
      <c r="C32" s="81"/>
      <c r="D32" s="6" t="s">
        <v>84</v>
      </c>
      <c r="E32" s="14">
        <v>0.13</v>
      </c>
      <c r="F32" s="11"/>
      <c r="G32" s="11">
        <f t="shared" si="1"/>
        <v>0</v>
      </c>
      <c r="H32" s="70"/>
    </row>
    <row r="33" spans="1:8" s="1" customFormat="1">
      <c r="A33" s="2"/>
      <c r="B33" s="2"/>
      <c r="C33" s="2"/>
      <c r="D33" s="2"/>
      <c r="E33" s="4">
        <f>SUM(E26:E32)</f>
        <v>1</v>
      </c>
      <c r="F33" s="2">
        <f>SUM(F26:F32)</f>
        <v>0</v>
      </c>
      <c r="G33" s="4"/>
      <c r="H33" s="2"/>
    </row>
    <row r="34" spans="1:8" s="1" customFormat="1">
      <c r="A34" s="56"/>
      <c r="B34" s="56"/>
      <c r="C34" s="56"/>
      <c r="D34" s="55"/>
      <c r="E34" s="55"/>
      <c r="F34" s="85" t="s">
        <v>136</v>
      </c>
      <c r="G34" s="86"/>
      <c r="H34" s="87"/>
    </row>
    <row r="35" spans="1:8" ht="21.75" customHeight="1">
      <c r="A35" s="68" t="s">
        <v>78</v>
      </c>
      <c r="B35" s="74" t="s">
        <v>15</v>
      </c>
      <c r="C35" s="79">
        <v>0.16</v>
      </c>
      <c r="D35" s="6" t="s">
        <v>16</v>
      </c>
      <c r="E35" s="14">
        <v>0.15</v>
      </c>
      <c r="F35" s="11"/>
      <c r="G35" s="11">
        <f t="shared" si="1"/>
        <v>0</v>
      </c>
      <c r="H35" s="68">
        <f>C35*SUM(G35:G45)</f>
        <v>0</v>
      </c>
    </row>
    <row r="36" spans="1:8" ht="24" customHeight="1">
      <c r="A36" s="69"/>
      <c r="B36" s="75"/>
      <c r="C36" s="80"/>
      <c r="D36" s="6" t="s">
        <v>17</v>
      </c>
      <c r="E36" s="14">
        <v>0.14000000000000001</v>
      </c>
      <c r="F36" s="11"/>
      <c r="G36" s="11">
        <f t="shared" si="1"/>
        <v>0</v>
      </c>
      <c r="H36" s="69"/>
    </row>
    <row r="37" spans="1:8" ht="37.5">
      <c r="A37" s="69"/>
      <c r="B37" s="75"/>
      <c r="C37" s="80"/>
      <c r="D37" s="6" t="s">
        <v>18</v>
      </c>
      <c r="E37" s="14">
        <v>0.09</v>
      </c>
      <c r="F37" s="11"/>
      <c r="G37" s="11">
        <f t="shared" si="1"/>
        <v>0</v>
      </c>
      <c r="H37" s="69"/>
    </row>
    <row r="38" spans="1:8" ht="37.5">
      <c r="A38" s="69"/>
      <c r="B38" s="75"/>
      <c r="C38" s="80"/>
      <c r="D38" s="6" t="s">
        <v>19</v>
      </c>
      <c r="E38" s="14">
        <v>0.04</v>
      </c>
      <c r="F38" s="11"/>
      <c r="G38" s="11">
        <f t="shared" si="1"/>
        <v>0</v>
      </c>
      <c r="H38" s="69"/>
    </row>
    <row r="39" spans="1:8" ht="37.5">
      <c r="A39" s="69"/>
      <c r="B39" s="75"/>
      <c r="C39" s="80"/>
      <c r="D39" s="6" t="s">
        <v>20</v>
      </c>
      <c r="E39" s="14">
        <v>0.09</v>
      </c>
      <c r="F39" s="11"/>
      <c r="G39" s="11">
        <f t="shared" si="1"/>
        <v>0</v>
      </c>
      <c r="H39" s="69"/>
    </row>
    <row r="40" spans="1:8" ht="37.5">
      <c r="A40" s="69"/>
      <c r="B40" s="75"/>
      <c r="C40" s="80"/>
      <c r="D40" s="6" t="s">
        <v>21</v>
      </c>
      <c r="E40" s="14">
        <v>0.05</v>
      </c>
      <c r="F40" s="11"/>
      <c r="G40" s="11">
        <f t="shared" si="1"/>
        <v>0</v>
      </c>
      <c r="H40" s="69"/>
    </row>
    <row r="41" spans="1:8" ht="26.25" customHeight="1">
      <c r="A41" s="69"/>
      <c r="B41" s="75"/>
      <c r="C41" s="80"/>
      <c r="D41" s="6" t="s">
        <v>22</v>
      </c>
      <c r="E41" s="14">
        <v>0.12</v>
      </c>
      <c r="F41" s="11"/>
      <c r="G41" s="11">
        <f t="shared" si="1"/>
        <v>0</v>
      </c>
      <c r="H41" s="69"/>
    </row>
    <row r="42" spans="1:8" ht="45" customHeight="1">
      <c r="A42" s="69"/>
      <c r="B42" s="75"/>
      <c r="C42" s="80"/>
      <c r="D42" s="6" t="s">
        <v>23</v>
      </c>
      <c r="E42" s="14">
        <v>0.05</v>
      </c>
      <c r="F42" s="11"/>
      <c r="G42" s="11">
        <f t="shared" si="1"/>
        <v>0</v>
      </c>
      <c r="H42" s="69"/>
    </row>
    <row r="43" spans="1:8" ht="37.5">
      <c r="A43" s="69"/>
      <c r="B43" s="75"/>
      <c r="C43" s="80"/>
      <c r="D43" s="6" t="s">
        <v>24</v>
      </c>
      <c r="E43" s="14">
        <v>0.05</v>
      </c>
      <c r="F43" s="11"/>
      <c r="G43" s="11">
        <f t="shared" si="1"/>
        <v>0</v>
      </c>
      <c r="H43" s="69"/>
    </row>
    <row r="44" spans="1:8" s="1" customFormat="1" ht="37.5">
      <c r="A44" s="69"/>
      <c r="B44" s="75"/>
      <c r="C44" s="80"/>
      <c r="D44" s="6" t="s">
        <v>25</v>
      </c>
      <c r="E44" s="14">
        <v>0.12</v>
      </c>
      <c r="F44" s="11"/>
      <c r="G44" s="11">
        <f t="shared" si="1"/>
        <v>0</v>
      </c>
      <c r="H44" s="69"/>
    </row>
    <row r="45" spans="1:8" s="1" customFormat="1" ht="56.25">
      <c r="A45" s="70"/>
      <c r="B45" s="76"/>
      <c r="C45" s="81"/>
      <c r="D45" s="6" t="s">
        <v>85</v>
      </c>
      <c r="E45" s="14">
        <v>0.1</v>
      </c>
      <c r="F45" s="11"/>
      <c r="G45" s="11">
        <f t="shared" si="1"/>
        <v>0</v>
      </c>
      <c r="H45" s="70"/>
    </row>
    <row r="46" spans="1:8" s="1" customFormat="1" ht="15" customHeight="1">
      <c r="A46" s="4"/>
      <c r="B46" s="4"/>
      <c r="C46" s="4"/>
      <c r="D46" s="4"/>
      <c r="E46" s="4">
        <f>SUM(E35:E45)</f>
        <v>1.0000000000000002</v>
      </c>
      <c r="F46" s="4">
        <f>SUM(F35:F45)</f>
        <v>0</v>
      </c>
      <c r="G46" s="4"/>
      <c r="H46" s="4"/>
    </row>
    <row r="47" spans="1:8" s="1" customFormat="1" ht="61.5" customHeight="1">
      <c r="A47" s="68" t="s">
        <v>79</v>
      </c>
      <c r="B47" s="74" t="s">
        <v>74</v>
      </c>
      <c r="C47" s="79">
        <v>0.32</v>
      </c>
      <c r="D47" s="6" t="s">
        <v>26</v>
      </c>
      <c r="E47" s="4">
        <v>0.21</v>
      </c>
      <c r="F47" s="11"/>
      <c r="G47" s="11">
        <f t="shared" si="1"/>
        <v>0</v>
      </c>
      <c r="H47" s="68">
        <f>C47*SUM(G47:G52)</f>
        <v>0</v>
      </c>
    </row>
    <row r="48" spans="1:8" s="1" customFormat="1" ht="27.75" customHeight="1">
      <c r="A48" s="69"/>
      <c r="B48" s="75"/>
      <c r="C48" s="80"/>
      <c r="D48" s="6" t="s">
        <v>27</v>
      </c>
      <c r="E48" s="4">
        <v>0.19</v>
      </c>
      <c r="F48" s="11"/>
      <c r="G48" s="11">
        <f t="shared" si="1"/>
        <v>0</v>
      </c>
      <c r="H48" s="69"/>
    </row>
    <row r="49" spans="1:8" s="1" customFormat="1" ht="26.25" customHeight="1">
      <c r="A49" s="69"/>
      <c r="B49" s="75"/>
      <c r="C49" s="80"/>
      <c r="D49" s="6" t="s">
        <v>28</v>
      </c>
      <c r="E49" s="4">
        <v>0.21</v>
      </c>
      <c r="F49" s="11"/>
      <c r="G49" s="11">
        <f t="shared" si="1"/>
        <v>0</v>
      </c>
      <c r="H49" s="69"/>
    </row>
    <row r="50" spans="1:8" s="1" customFormat="1" ht="95.25" customHeight="1">
      <c r="A50" s="69"/>
      <c r="B50" s="75"/>
      <c r="C50" s="80"/>
      <c r="D50" s="6" t="s">
        <v>29</v>
      </c>
      <c r="E50" s="4">
        <v>0.2</v>
      </c>
      <c r="F50" s="11"/>
      <c r="G50" s="11">
        <f t="shared" si="1"/>
        <v>0</v>
      </c>
      <c r="H50" s="69"/>
    </row>
    <row r="51" spans="1:8" s="1" customFormat="1" ht="37.5">
      <c r="A51" s="69"/>
      <c r="B51" s="75"/>
      <c r="C51" s="80"/>
      <c r="D51" s="6" t="s">
        <v>30</v>
      </c>
      <c r="E51" s="4">
        <v>0.08</v>
      </c>
      <c r="F51" s="11"/>
      <c r="G51" s="11">
        <f t="shared" si="1"/>
        <v>0</v>
      </c>
      <c r="H51" s="69"/>
    </row>
    <row r="52" spans="1:8" s="1" customFormat="1" ht="63" customHeight="1">
      <c r="A52" s="70"/>
      <c r="B52" s="76"/>
      <c r="C52" s="81"/>
      <c r="D52" s="6" t="s">
        <v>31</v>
      </c>
      <c r="E52" s="4">
        <v>0.11</v>
      </c>
      <c r="F52" s="11"/>
      <c r="G52" s="11">
        <f t="shared" si="1"/>
        <v>0</v>
      </c>
      <c r="H52" s="70"/>
    </row>
    <row r="53" spans="1:8" s="1" customFormat="1" ht="18.75">
      <c r="A53" s="4"/>
      <c r="B53" s="4"/>
      <c r="C53" s="4">
        <f>C14+C26+C35+C47</f>
        <v>1</v>
      </c>
      <c r="D53" s="13"/>
      <c r="E53" s="13">
        <f>SUM(E47:E52)</f>
        <v>1</v>
      </c>
      <c r="F53" s="13">
        <f>SUM(F47:F52)</f>
        <v>0</v>
      </c>
      <c r="G53" s="13"/>
      <c r="H53" s="13"/>
    </row>
    <row r="54" spans="1:8" s="1" customFormat="1" ht="18.75">
      <c r="A54" s="4"/>
      <c r="B54" s="4"/>
      <c r="C54" s="4"/>
      <c r="D54" s="13" t="s">
        <v>80</v>
      </c>
      <c r="E54" s="13"/>
      <c r="F54" s="13"/>
      <c r="G54" s="13"/>
      <c r="H54" s="65">
        <f>H14+H26+H35+H47</f>
        <v>0</v>
      </c>
    </row>
    <row r="55" spans="1:8" ht="18.75">
      <c r="A55" s="2"/>
      <c r="B55" s="2"/>
      <c r="C55" s="2"/>
      <c r="D55" s="13" t="s">
        <v>81</v>
      </c>
      <c r="E55" s="13"/>
      <c r="F55" s="13"/>
      <c r="G55" s="13"/>
      <c r="H55" s="13" t="str">
        <f>IF(H54&lt;=0.5,"низький",IF(H54&lt;=0.75,"середній",(IF(H54&lt;=0.95,"достатній",(IF(H54&lt;=1,"високий"))))))</f>
        <v>низький</v>
      </c>
    </row>
    <row r="56" spans="1:8" s="1" customFormat="1" ht="18.75">
      <c r="E56" s="12"/>
    </row>
    <row r="57" spans="1:8" ht="114" customHeight="1">
      <c r="A57" s="15"/>
      <c r="B57" s="73" t="s">
        <v>75</v>
      </c>
      <c r="C57" s="73"/>
      <c r="D57" s="73"/>
      <c r="E57" s="73"/>
      <c r="F57" s="73"/>
      <c r="G57" s="73"/>
    </row>
    <row r="58" spans="1:8" ht="99.75" customHeight="1">
      <c r="A58" s="15"/>
      <c r="B58" s="73" t="s">
        <v>151</v>
      </c>
      <c r="C58" s="73"/>
      <c r="D58" s="73"/>
      <c r="E58" s="73"/>
      <c r="F58" s="73"/>
      <c r="G58" s="73"/>
    </row>
    <row r="59" spans="1:8" ht="26.25">
      <c r="B59" s="66" t="s">
        <v>138</v>
      </c>
      <c r="C59" s="66"/>
      <c r="D59" s="66"/>
      <c r="E59" s="66"/>
      <c r="F59" s="66"/>
      <c r="G59" s="66"/>
    </row>
    <row r="68" spans="2:7" ht="21">
      <c r="B68" s="67" t="s">
        <v>137</v>
      </c>
      <c r="C68" s="67"/>
      <c r="D68" s="67"/>
      <c r="E68" s="67"/>
      <c r="F68" s="67"/>
      <c r="G68" s="67"/>
    </row>
  </sheetData>
  <mergeCells count="28">
    <mergeCell ref="F1:H1"/>
    <mergeCell ref="F2:H2"/>
    <mergeCell ref="F3:H3"/>
    <mergeCell ref="B58:G58"/>
    <mergeCell ref="H47:H52"/>
    <mergeCell ref="C47:C52"/>
    <mergeCell ref="B8:H8"/>
    <mergeCell ref="B7:H7"/>
    <mergeCell ref="B6:H6"/>
    <mergeCell ref="B9:H9"/>
    <mergeCell ref="F34:H34"/>
    <mergeCell ref="H26:H32"/>
    <mergeCell ref="B35:B45"/>
    <mergeCell ref="C35:C45"/>
    <mergeCell ref="H35:H45"/>
    <mergeCell ref="H14:H24"/>
    <mergeCell ref="B59:G59"/>
    <mergeCell ref="B68:G68"/>
    <mergeCell ref="A47:A52"/>
    <mergeCell ref="A14:A24"/>
    <mergeCell ref="B57:G57"/>
    <mergeCell ref="A26:A32"/>
    <mergeCell ref="A35:A45"/>
    <mergeCell ref="B47:B52"/>
    <mergeCell ref="B14:B24"/>
    <mergeCell ref="C14:C24"/>
    <mergeCell ref="B26:B32"/>
    <mergeCell ref="C26:C32"/>
  </mergeCells>
  <pageMargins left="0.70866141732283472" right="0.70866141732283472" top="0.74803149606299213" bottom="0.74803149606299213" header="0.31496062992125984" footer="0.31496062992125984"/>
  <pageSetup paperSize="9" scale="47" orientation="portrait" verticalDpi="0" r:id="rId1"/>
  <rowBreaks count="1" manualBreakCount="1">
    <brk id="3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60"/>
  <sheetViews>
    <sheetView view="pageBreakPreview" topLeftCell="A37" zoomScale="60" zoomScaleNormal="80" workbookViewId="0">
      <selection activeCell="B55" sqref="B55:G55"/>
    </sheetView>
  </sheetViews>
  <sheetFormatPr defaultRowHeight="15"/>
  <cols>
    <col min="1" max="1" width="9.140625" style="1"/>
    <col min="2" max="2" width="28.42578125" style="1" customWidth="1"/>
    <col min="3" max="3" width="9.140625" style="1"/>
    <col min="4" max="4" width="56.5703125" style="1" customWidth="1"/>
    <col min="5" max="5" width="14.7109375" style="1" customWidth="1"/>
    <col min="6" max="6" width="23" style="1" customWidth="1"/>
    <col min="7" max="7" width="20.85546875" style="1" customWidth="1"/>
    <col min="8" max="8" width="12.140625" style="1" customWidth="1"/>
    <col min="9" max="16384" width="9.140625" style="1"/>
  </cols>
  <sheetData>
    <row r="1" spans="1:8" ht="20.25">
      <c r="F1" s="82" t="s">
        <v>82</v>
      </c>
      <c r="G1" s="82"/>
      <c r="H1" s="82"/>
    </row>
    <row r="2" spans="1:8" ht="20.25">
      <c r="F2" s="82" t="s">
        <v>70</v>
      </c>
      <c r="G2" s="82"/>
      <c r="H2" s="82"/>
    </row>
    <row r="3" spans="1:8" ht="20.25">
      <c r="F3" s="82" t="s">
        <v>149</v>
      </c>
      <c r="G3" s="82"/>
      <c r="H3" s="82"/>
    </row>
    <row r="4" spans="1:8" ht="18.75">
      <c r="F4" s="3"/>
    </row>
    <row r="5" spans="1:8" ht="26.25" customHeight="1">
      <c r="B5" s="88" t="s">
        <v>71</v>
      </c>
      <c r="C5" s="88"/>
      <c r="D5" s="88"/>
      <c r="E5" s="88"/>
      <c r="F5" s="88"/>
      <c r="G5" s="88"/>
      <c r="H5" s="88"/>
    </row>
    <row r="6" spans="1:8" ht="24.75" customHeight="1">
      <c r="B6" s="88" t="s">
        <v>140</v>
      </c>
      <c r="C6" s="88"/>
      <c r="D6" s="88"/>
      <c r="E6" s="88"/>
      <c r="F6" s="88"/>
      <c r="G6" s="88"/>
      <c r="H6" s="88"/>
    </row>
    <row r="7" spans="1:8" ht="18.75" customHeight="1">
      <c r="B7" s="89" t="s">
        <v>72</v>
      </c>
      <c r="C7" s="89"/>
      <c r="D7" s="89"/>
      <c r="E7" s="89"/>
      <c r="F7" s="89"/>
      <c r="G7" s="89"/>
      <c r="H7" s="89"/>
    </row>
    <row r="8" spans="1:8" ht="18.75" customHeight="1">
      <c r="B8" s="89" t="s">
        <v>83</v>
      </c>
      <c r="C8" s="89"/>
      <c r="D8" s="89"/>
      <c r="E8" s="89"/>
      <c r="F8" s="89"/>
      <c r="G8" s="89"/>
      <c r="H8" s="89"/>
    </row>
    <row r="10" spans="1:8" ht="42.75">
      <c r="A10" s="2"/>
      <c r="B10" s="2" t="s">
        <v>32</v>
      </c>
      <c r="C10" s="2" t="s">
        <v>33</v>
      </c>
      <c r="D10" s="8" t="s">
        <v>34</v>
      </c>
      <c r="E10" s="2" t="s">
        <v>35</v>
      </c>
      <c r="F10" s="7" t="s">
        <v>36</v>
      </c>
      <c r="G10" s="7" t="s">
        <v>37</v>
      </c>
      <c r="H10" s="7" t="s">
        <v>38</v>
      </c>
    </row>
    <row r="11" spans="1:8" ht="41.25" customHeight="1">
      <c r="A11" s="68" t="s">
        <v>77</v>
      </c>
      <c r="B11" s="74" t="s">
        <v>0</v>
      </c>
      <c r="C11" s="90">
        <v>0.28999999999999998</v>
      </c>
      <c r="D11" s="5" t="s">
        <v>1</v>
      </c>
      <c r="E11" s="16">
        <v>0.03</v>
      </c>
      <c r="F11" s="11"/>
      <c r="G11" s="23">
        <f>E11*F11</f>
        <v>0</v>
      </c>
      <c r="H11" s="93">
        <f>C11*SUM(G11:G22)</f>
        <v>0</v>
      </c>
    </row>
    <row r="12" spans="1:8" ht="56.25" customHeight="1">
      <c r="A12" s="69"/>
      <c r="B12" s="75"/>
      <c r="C12" s="91"/>
      <c r="D12" s="5" t="s">
        <v>43</v>
      </c>
      <c r="E12" s="16">
        <v>0.06</v>
      </c>
      <c r="F12" s="11"/>
      <c r="G12" s="23">
        <f t="shared" ref="G12:G22" si="0">E12*F12</f>
        <v>0</v>
      </c>
      <c r="H12" s="93"/>
    </row>
    <row r="13" spans="1:8" ht="57" customHeight="1">
      <c r="A13" s="69"/>
      <c r="B13" s="75"/>
      <c r="C13" s="91"/>
      <c r="D13" s="5" t="s">
        <v>44</v>
      </c>
      <c r="E13" s="16">
        <v>0.11</v>
      </c>
      <c r="F13" s="11"/>
      <c r="G13" s="23">
        <f t="shared" si="0"/>
        <v>0</v>
      </c>
      <c r="H13" s="93"/>
    </row>
    <row r="14" spans="1:8" ht="108.75" customHeight="1">
      <c r="A14" s="69"/>
      <c r="B14" s="75"/>
      <c r="C14" s="91"/>
      <c r="D14" s="5" t="s">
        <v>68</v>
      </c>
      <c r="E14" s="16">
        <v>0.1</v>
      </c>
      <c r="F14" s="11"/>
      <c r="G14" s="23">
        <f t="shared" si="0"/>
        <v>0</v>
      </c>
      <c r="H14" s="93"/>
    </row>
    <row r="15" spans="1:8" ht="57.75" customHeight="1">
      <c r="A15" s="69"/>
      <c r="B15" s="75"/>
      <c r="C15" s="91"/>
      <c r="D15" s="5" t="s">
        <v>45</v>
      </c>
      <c r="E15" s="16">
        <v>0.05</v>
      </c>
      <c r="F15" s="11"/>
      <c r="G15" s="23">
        <f t="shared" si="0"/>
        <v>0</v>
      </c>
      <c r="H15" s="93"/>
    </row>
    <row r="16" spans="1:8" ht="74.25" customHeight="1">
      <c r="A16" s="69"/>
      <c r="B16" s="75"/>
      <c r="C16" s="91"/>
      <c r="D16" s="5" t="s">
        <v>46</v>
      </c>
      <c r="E16" s="16">
        <v>0.1</v>
      </c>
      <c r="F16" s="11"/>
      <c r="G16" s="23">
        <f t="shared" si="0"/>
        <v>0</v>
      </c>
      <c r="H16" s="93"/>
    </row>
    <row r="17" spans="1:10" ht="103.5">
      <c r="A17" s="69"/>
      <c r="B17" s="75"/>
      <c r="C17" s="91"/>
      <c r="D17" s="5" t="s">
        <v>47</v>
      </c>
      <c r="E17" s="16">
        <v>0.1</v>
      </c>
      <c r="F17" s="11"/>
      <c r="G17" s="23">
        <f t="shared" si="0"/>
        <v>0</v>
      </c>
      <c r="H17" s="93"/>
    </row>
    <row r="18" spans="1:10" ht="51.75">
      <c r="A18" s="69"/>
      <c r="B18" s="75"/>
      <c r="C18" s="91"/>
      <c r="D18" s="5" t="s">
        <v>48</v>
      </c>
      <c r="E18" s="16">
        <v>0.05</v>
      </c>
      <c r="F18" s="11"/>
      <c r="G18" s="23">
        <f t="shared" si="0"/>
        <v>0</v>
      </c>
      <c r="H18" s="93"/>
    </row>
    <row r="19" spans="1:10" ht="108" customHeight="1">
      <c r="A19" s="69"/>
      <c r="B19" s="75"/>
      <c r="C19" s="91"/>
      <c r="D19" s="5" t="s">
        <v>49</v>
      </c>
      <c r="E19" s="16">
        <v>0.11</v>
      </c>
      <c r="F19" s="11"/>
      <c r="G19" s="23">
        <f t="shared" si="0"/>
        <v>0</v>
      </c>
      <c r="H19" s="93"/>
    </row>
    <row r="20" spans="1:10" ht="111.75" customHeight="1">
      <c r="A20" s="69"/>
      <c r="B20" s="75"/>
      <c r="C20" s="91"/>
      <c r="D20" s="5" t="s">
        <v>50</v>
      </c>
      <c r="E20" s="16">
        <v>0.09</v>
      </c>
      <c r="F20" s="11"/>
      <c r="G20" s="23">
        <f t="shared" si="0"/>
        <v>0</v>
      </c>
      <c r="H20" s="93"/>
    </row>
    <row r="21" spans="1:10" ht="69">
      <c r="A21" s="69"/>
      <c r="B21" s="75"/>
      <c r="C21" s="91"/>
      <c r="D21" s="5" t="s">
        <v>51</v>
      </c>
      <c r="E21" s="16">
        <v>0.09</v>
      </c>
      <c r="F21" s="11"/>
      <c r="G21" s="23">
        <f t="shared" si="0"/>
        <v>0</v>
      </c>
      <c r="H21" s="93"/>
    </row>
    <row r="22" spans="1:10" ht="86.25">
      <c r="A22" s="70"/>
      <c r="B22" s="76"/>
      <c r="C22" s="92"/>
      <c r="D22" s="5" t="s">
        <v>52</v>
      </c>
      <c r="E22" s="16">
        <v>0.11</v>
      </c>
      <c r="F22" s="11"/>
      <c r="G22" s="23">
        <f t="shared" si="0"/>
        <v>0</v>
      </c>
      <c r="H22" s="93"/>
    </row>
    <row r="23" spans="1:10">
      <c r="A23" s="2"/>
      <c r="B23" s="2"/>
      <c r="C23" s="2"/>
      <c r="D23" s="8"/>
      <c r="E23" s="2">
        <f>SUM(E11:E22)</f>
        <v>1</v>
      </c>
      <c r="F23" s="17">
        <f>SUM(F11:F22)</f>
        <v>0</v>
      </c>
      <c r="G23" s="19"/>
      <c r="H23" s="18"/>
      <c r="I23" s="15"/>
      <c r="J23" s="15"/>
    </row>
    <row r="24" spans="1:10" ht="61.5" customHeight="1">
      <c r="A24" s="68" t="s">
        <v>76</v>
      </c>
      <c r="B24" s="74" t="s">
        <v>41</v>
      </c>
      <c r="C24" s="90">
        <v>0.23</v>
      </c>
      <c r="D24" s="5" t="s">
        <v>9</v>
      </c>
      <c r="E24" s="20">
        <v>0.1</v>
      </c>
      <c r="F24" s="22"/>
      <c r="G24" s="24">
        <f>E24*F24</f>
        <v>0</v>
      </c>
      <c r="H24" s="93">
        <f>C24*SUM(G24:G31)</f>
        <v>0</v>
      </c>
      <c r="I24" s="15"/>
      <c r="J24" s="15"/>
    </row>
    <row r="25" spans="1:10" ht="57.75" customHeight="1">
      <c r="A25" s="69"/>
      <c r="B25" s="75"/>
      <c r="C25" s="91"/>
      <c r="D25" s="5" t="s">
        <v>53</v>
      </c>
      <c r="E25" s="20">
        <v>0.19</v>
      </c>
      <c r="F25" s="11"/>
      <c r="G25" s="23">
        <f t="shared" ref="G25:G49" si="1">E25*F25</f>
        <v>0</v>
      </c>
      <c r="H25" s="93"/>
    </row>
    <row r="26" spans="1:10" ht="69">
      <c r="A26" s="69"/>
      <c r="B26" s="75"/>
      <c r="C26" s="91"/>
      <c r="D26" s="5" t="s">
        <v>11</v>
      </c>
      <c r="E26" s="20">
        <v>0.15</v>
      </c>
      <c r="F26" s="11"/>
      <c r="G26" s="23">
        <f t="shared" si="1"/>
        <v>0</v>
      </c>
      <c r="H26" s="93"/>
    </row>
    <row r="27" spans="1:10" ht="72.75" customHeight="1">
      <c r="A27" s="69"/>
      <c r="B27" s="75"/>
      <c r="C27" s="91"/>
      <c r="D27" s="5" t="s">
        <v>54</v>
      </c>
      <c r="E27" s="20">
        <v>0.19</v>
      </c>
      <c r="F27" s="11"/>
      <c r="G27" s="23">
        <f t="shared" si="1"/>
        <v>0</v>
      </c>
      <c r="H27" s="93"/>
    </row>
    <row r="28" spans="1:10" ht="51.75">
      <c r="A28" s="69"/>
      <c r="B28" s="75"/>
      <c r="C28" s="91"/>
      <c r="D28" s="5" t="s">
        <v>55</v>
      </c>
      <c r="E28" s="20">
        <v>0.05</v>
      </c>
      <c r="F28" s="11"/>
      <c r="G28" s="23">
        <f t="shared" si="1"/>
        <v>0</v>
      </c>
      <c r="H28" s="93"/>
    </row>
    <row r="29" spans="1:10" ht="34.5">
      <c r="A29" s="69"/>
      <c r="B29" s="75"/>
      <c r="C29" s="91"/>
      <c r="D29" s="5" t="s">
        <v>56</v>
      </c>
      <c r="E29" s="20">
        <v>0.11</v>
      </c>
      <c r="F29" s="11"/>
      <c r="G29" s="23">
        <f t="shared" si="1"/>
        <v>0</v>
      </c>
      <c r="H29" s="93"/>
    </row>
    <row r="30" spans="1:10" ht="51.75">
      <c r="A30" s="69"/>
      <c r="B30" s="75"/>
      <c r="C30" s="91"/>
      <c r="D30" s="5" t="s">
        <v>57</v>
      </c>
      <c r="E30" s="20">
        <v>0.1</v>
      </c>
      <c r="F30" s="11"/>
      <c r="G30" s="23">
        <f t="shared" si="1"/>
        <v>0</v>
      </c>
      <c r="H30" s="93"/>
    </row>
    <row r="31" spans="1:10" ht="103.5" customHeight="1">
      <c r="A31" s="70"/>
      <c r="B31" s="76"/>
      <c r="C31" s="92"/>
      <c r="D31" s="5" t="s">
        <v>58</v>
      </c>
      <c r="E31" s="20">
        <v>0.11</v>
      </c>
      <c r="F31" s="11"/>
      <c r="G31" s="23">
        <f t="shared" si="1"/>
        <v>0</v>
      </c>
      <c r="H31" s="93"/>
    </row>
    <row r="32" spans="1:10">
      <c r="A32" s="2"/>
      <c r="B32" s="2"/>
      <c r="C32" s="2"/>
      <c r="D32" s="8"/>
      <c r="E32" s="4">
        <f>SUM(E24:E31)</f>
        <v>1.0000000000000002</v>
      </c>
      <c r="F32" s="2">
        <f>SUM(F24:F31)</f>
        <v>0</v>
      </c>
      <c r="G32" s="2"/>
      <c r="H32" s="2"/>
    </row>
    <row r="33" spans="1:8">
      <c r="A33" s="58"/>
      <c r="B33" s="62"/>
      <c r="C33" s="63"/>
      <c r="D33" s="62"/>
      <c r="E33" s="94" t="s">
        <v>141</v>
      </c>
      <c r="F33" s="95"/>
      <c r="G33" s="96"/>
      <c r="H33" s="58"/>
    </row>
    <row r="34" spans="1:8" ht="21.75" customHeight="1">
      <c r="A34" s="68" t="s">
        <v>78</v>
      </c>
      <c r="B34" s="74" t="s">
        <v>15</v>
      </c>
      <c r="C34" s="90">
        <v>0.16</v>
      </c>
      <c r="D34" s="5" t="s">
        <v>59</v>
      </c>
      <c r="E34" s="14">
        <v>0.15</v>
      </c>
      <c r="F34" s="11"/>
      <c r="G34" s="11">
        <f t="shared" si="1"/>
        <v>0</v>
      </c>
      <c r="H34" s="68">
        <f>C34*SUM(G34:G43)</f>
        <v>0</v>
      </c>
    </row>
    <row r="35" spans="1:8" ht="24" customHeight="1">
      <c r="A35" s="69"/>
      <c r="B35" s="75"/>
      <c r="C35" s="91"/>
      <c r="D35" s="5" t="s">
        <v>17</v>
      </c>
      <c r="E35" s="14">
        <v>0.14000000000000001</v>
      </c>
      <c r="F35" s="11"/>
      <c r="G35" s="11">
        <f t="shared" si="1"/>
        <v>0</v>
      </c>
      <c r="H35" s="69"/>
    </row>
    <row r="36" spans="1:8" ht="34.5">
      <c r="A36" s="69"/>
      <c r="B36" s="75"/>
      <c r="C36" s="91"/>
      <c r="D36" s="5" t="s">
        <v>18</v>
      </c>
      <c r="E36" s="14">
        <v>0.1</v>
      </c>
      <c r="F36" s="11"/>
      <c r="G36" s="11">
        <f t="shared" si="1"/>
        <v>0</v>
      </c>
      <c r="H36" s="69"/>
    </row>
    <row r="37" spans="1:8" ht="51.75">
      <c r="A37" s="69"/>
      <c r="B37" s="75"/>
      <c r="C37" s="91"/>
      <c r="D37" s="5" t="s">
        <v>60</v>
      </c>
      <c r="E37" s="14">
        <v>0.04</v>
      </c>
      <c r="F37" s="11"/>
      <c r="G37" s="11">
        <f t="shared" si="1"/>
        <v>0</v>
      </c>
      <c r="H37" s="69"/>
    </row>
    <row r="38" spans="1:8" ht="34.5">
      <c r="A38" s="69"/>
      <c r="B38" s="75"/>
      <c r="C38" s="91"/>
      <c r="D38" s="5" t="s">
        <v>20</v>
      </c>
      <c r="E38" s="14">
        <v>0.1</v>
      </c>
      <c r="F38" s="11"/>
      <c r="G38" s="11">
        <f t="shared" si="1"/>
        <v>0</v>
      </c>
      <c r="H38" s="69"/>
    </row>
    <row r="39" spans="1:8" ht="34.5">
      <c r="A39" s="69"/>
      <c r="B39" s="75"/>
      <c r="C39" s="91"/>
      <c r="D39" s="5" t="s">
        <v>21</v>
      </c>
      <c r="E39" s="14">
        <v>0.05</v>
      </c>
      <c r="F39" s="11"/>
      <c r="G39" s="11">
        <f t="shared" si="1"/>
        <v>0</v>
      </c>
      <c r="H39" s="69"/>
    </row>
    <row r="40" spans="1:8" ht="26.25" customHeight="1">
      <c r="A40" s="69"/>
      <c r="B40" s="75"/>
      <c r="C40" s="91"/>
      <c r="D40" s="5" t="s">
        <v>22</v>
      </c>
      <c r="E40" s="14">
        <v>0.14000000000000001</v>
      </c>
      <c r="F40" s="11"/>
      <c r="G40" s="11">
        <f t="shared" si="1"/>
        <v>0</v>
      </c>
      <c r="H40" s="69"/>
    </row>
    <row r="41" spans="1:8" ht="57.75" customHeight="1">
      <c r="A41" s="69"/>
      <c r="B41" s="75"/>
      <c r="C41" s="91"/>
      <c r="D41" s="5" t="s">
        <v>61</v>
      </c>
      <c r="E41" s="14">
        <v>0.05</v>
      </c>
      <c r="F41" s="11"/>
      <c r="G41" s="11">
        <f t="shared" si="1"/>
        <v>0</v>
      </c>
      <c r="H41" s="69"/>
    </row>
    <row r="42" spans="1:8" ht="34.5">
      <c r="A42" s="69"/>
      <c r="B42" s="75"/>
      <c r="C42" s="91"/>
      <c r="D42" s="5" t="s">
        <v>25</v>
      </c>
      <c r="E42" s="14">
        <v>0.12</v>
      </c>
      <c r="F42" s="11"/>
      <c r="G42" s="11">
        <f t="shared" si="1"/>
        <v>0</v>
      </c>
      <c r="H42" s="69"/>
    </row>
    <row r="43" spans="1:8" ht="51.75">
      <c r="A43" s="70"/>
      <c r="B43" s="76"/>
      <c r="C43" s="92"/>
      <c r="D43" s="5" t="s">
        <v>62</v>
      </c>
      <c r="E43" s="14">
        <v>0.11</v>
      </c>
      <c r="F43" s="11"/>
      <c r="G43" s="11">
        <f t="shared" si="1"/>
        <v>0</v>
      </c>
      <c r="H43" s="70"/>
    </row>
    <row r="44" spans="1:8" ht="15" customHeight="1">
      <c r="A44" s="2"/>
      <c r="B44" s="2"/>
      <c r="C44" s="2"/>
      <c r="D44" s="8"/>
      <c r="E44" s="4">
        <f>SUM(E34:E43)</f>
        <v>1.0000000000000002</v>
      </c>
      <c r="F44" s="2">
        <f>SUM(F34:F43)</f>
        <v>0</v>
      </c>
      <c r="G44" s="2"/>
      <c r="H44" s="2"/>
    </row>
    <row r="45" spans="1:8" ht="75" customHeight="1">
      <c r="A45" s="68" t="s">
        <v>79</v>
      </c>
      <c r="B45" s="74" t="s">
        <v>74</v>
      </c>
      <c r="C45" s="90">
        <v>0.32</v>
      </c>
      <c r="D45" s="5" t="s">
        <v>63</v>
      </c>
      <c r="E45" s="16">
        <v>0.21</v>
      </c>
      <c r="F45" s="11"/>
      <c r="G45" s="11">
        <f t="shared" si="1"/>
        <v>0</v>
      </c>
      <c r="H45" s="68">
        <f>C45*SUM(G45:G49)</f>
        <v>0</v>
      </c>
    </row>
    <row r="46" spans="1:8" ht="47.25" customHeight="1">
      <c r="A46" s="69"/>
      <c r="B46" s="75"/>
      <c r="C46" s="91"/>
      <c r="D46" s="5" t="s">
        <v>64</v>
      </c>
      <c r="E46" s="16">
        <v>0.19</v>
      </c>
      <c r="F46" s="11"/>
      <c r="G46" s="11">
        <f t="shared" si="1"/>
        <v>0</v>
      </c>
      <c r="H46" s="69"/>
    </row>
    <row r="47" spans="1:8" ht="44.25" customHeight="1">
      <c r="A47" s="69"/>
      <c r="B47" s="75"/>
      <c r="C47" s="91"/>
      <c r="D47" s="5" t="s">
        <v>65</v>
      </c>
      <c r="E47" s="16">
        <v>0.21</v>
      </c>
      <c r="F47" s="11"/>
      <c r="G47" s="11">
        <f t="shared" si="1"/>
        <v>0</v>
      </c>
      <c r="H47" s="69"/>
    </row>
    <row r="48" spans="1:8" ht="95.25" customHeight="1">
      <c r="A48" s="69"/>
      <c r="B48" s="75"/>
      <c r="C48" s="91"/>
      <c r="D48" s="5" t="s">
        <v>66</v>
      </c>
      <c r="E48" s="16">
        <v>0.2</v>
      </c>
      <c r="F48" s="11"/>
      <c r="G48" s="11">
        <f t="shared" si="1"/>
        <v>0</v>
      </c>
      <c r="H48" s="69"/>
    </row>
    <row r="49" spans="1:8" ht="69">
      <c r="A49" s="69"/>
      <c r="B49" s="75"/>
      <c r="C49" s="91"/>
      <c r="D49" s="5" t="s">
        <v>67</v>
      </c>
      <c r="E49" s="16">
        <v>0.19</v>
      </c>
      <c r="F49" s="11"/>
      <c r="G49" s="11">
        <f t="shared" si="1"/>
        <v>0</v>
      </c>
      <c r="H49" s="69"/>
    </row>
    <row r="50" spans="1:8" ht="18.75">
      <c r="A50" s="2"/>
      <c r="B50" s="2"/>
      <c r="C50" s="2">
        <f>C11+C24+C34+C45</f>
        <v>1</v>
      </c>
      <c r="D50" s="13"/>
      <c r="E50" s="13">
        <f>SUM(E45:E49)</f>
        <v>1</v>
      </c>
      <c r="F50" s="13">
        <f>SUM(F45:F49)</f>
        <v>0</v>
      </c>
      <c r="G50" s="13"/>
      <c r="H50" s="13"/>
    </row>
    <row r="51" spans="1:8" ht="18.75">
      <c r="A51" s="2"/>
      <c r="B51" s="2"/>
      <c r="C51" s="2"/>
      <c r="D51" s="13" t="s">
        <v>80</v>
      </c>
      <c r="E51" s="13"/>
      <c r="F51" s="13"/>
      <c r="G51" s="13"/>
      <c r="H51" s="13">
        <f>H11+H24+H34+H45</f>
        <v>0</v>
      </c>
    </row>
    <row r="52" spans="1:8" ht="18.75">
      <c r="A52" s="2"/>
      <c r="B52" s="2"/>
      <c r="C52" s="2"/>
      <c r="D52" s="13" t="s">
        <v>81</v>
      </c>
      <c r="E52" s="13"/>
      <c r="F52" s="13"/>
      <c r="G52" s="13"/>
      <c r="H52" s="13" t="str">
        <f>IF(H51&lt;=0.5,"низький",IF(H51&lt;=0.75,"середній",(IF(H51&lt;=0.95,"достатній",(IF(H51&lt;=1,"високий"))))))</f>
        <v>низький</v>
      </c>
    </row>
    <row r="53" spans="1:8" ht="18.75">
      <c r="E53" s="12"/>
    </row>
    <row r="54" spans="1:8" ht="114" customHeight="1">
      <c r="A54" s="15"/>
      <c r="B54" s="73" t="s">
        <v>75</v>
      </c>
      <c r="C54" s="73"/>
      <c r="D54" s="73"/>
      <c r="E54" s="73"/>
      <c r="F54" s="73"/>
      <c r="G54" s="73"/>
    </row>
    <row r="55" spans="1:8" ht="111" customHeight="1">
      <c r="A55" s="15"/>
      <c r="B55" s="73" t="s">
        <v>151</v>
      </c>
      <c r="C55" s="73"/>
      <c r="D55" s="73"/>
      <c r="E55" s="73"/>
      <c r="F55" s="73"/>
      <c r="G55" s="73"/>
    </row>
    <row r="57" spans="1:8" ht="26.25">
      <c r="B57" s="66" t="s">
        <v>142</v>
      </c>
      <c r="C57" s="66"/>
      <c r="D57" s="66"/>
      <c r="E57" s="66"/>
      <c r="F57" s="66"/>
      <c r="G57" s="66"/>
    </row>
    <row r="60" spans="1:8" ht="21">
      <c r="B60" s="67" t="s">
        <v>143</v>
      </c>
      <c r="C60" s="67"/>
      <c r="D60" s="67"/>
      <c r="E60" s="67"/>
      <c r="F60" s="67"/>
    </row>
  </sheetData>
  <mergeCells count="28">
    <mergeCell ref="B57:G57"/>
    <mergeCell ref="B60:F60"/>
    <mergeCell ref="A11:A22"/>
    <mergeCell ref="F1:H1"/>
    <mergeCell ref="F2:H2"/>
    <mergeCell ref="F3:H3"/>
    <mergeCell ref="B55:G55"/>
    <mergeCell ref="H24:H31"/>
    <mergeCell ref="B34:B43"/>
    <mergeCell ref="C34:C43"/>
    <mergeCell ref="A34:A43"/>
    <mergeCell ref="H34:H43"/>
    <mergeCell ref="A45:A49"/>
    <mergeCell ref="B45:B49"/>
    <mergeCell ref="C45:C49"/>
    <mergeCell ref="H45:H49"/>
    <mergeCell ref="B54:G54"/>
    <mergeCell ref="A24:A31"/>
    <mergeCell ref="B24:B31"/>
    <mergeCell ref="C24:C31"/>
    <mergeCell ref="E33:G33"/>
    <mergeCell ref="B5:H5"/>
    <mergeCell ref="B6:H6"/>
    <mergeCell ref="B7:H7"/>
    <mergeCell ref="B8:H8"/>
    <mergeCell ref="B11:B22"/>
    <mergeCell ref="C11:C22"/>
    <mergeCell ref="H11:H22"/>
  </mergeCells>
  <pageMargins left="0.51181102362204722" right="0.11811023622047245" top="0.15748031496062992" bottom="0.15748031496062992" header="0.31496062992125984" footer="0.31496062992125984"/>
  <pageSetup paperSize="9" scale="50" orientation="portrait" verticalDpi="0" r:id="rId1"/>
  <rowBreaks count="1" manualBreakCount="1">
    <brk id="3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P52"/>
  <sheetViews>
    <sheetView tabSelected="1" view="pageBreakPreview" topLeftCell="A7" zoomScale="60" zoomScaleNormal="100" workbookViewId="0">
      <selection activeCell="L39" sqref="L39"/>
    </sheetView>
  </sheetViews>
  <sheetFormatPr defaultRowHeight="15"/>
  <cols>
    <col min="1" max="1" width="4.42578125" style="1" customWidth="1"/>
    <col min="2" max="2" width="13.7109375" style="1" customWidth="1"/>
    <col min="3" max="3" width="9.140625" style="1"/>
    <col min="4" max="4" width="62.28515625" style="1" customWidth="1"/>
    <col min="5" max="5" width="9.85546875" style="1" customWidth="1"/>
    <col min="6" max="6" width="10.7109375" style="54" customWidth="1"/>
    <col min="7" max="7" width="10.85546875" style="1" customWidth="1"/>
    <col min="8" max="8" width="11.140625" style="1" customWidth="1"/>
    <col min="9" max="10" width="9.140625" style="1" hidden="1" customWidth="1"/>
    <col min="11" max="16384" width="9.140625" style="1"/>
  </cols>
  <sheetData>
    <row r="3" spans="1:11" ht="72" customHeight="1">
      <c r="E3" s="114" t="s">
        <v>150</v>
      </c>
      <c r="F3" s="115"/>
      <c r="G3" s="115"/>
      <c r="H3" s="115"/>
    </row>
    <row r="4" spans="1:11" ht="84.75" customHeight="1">
      <c r="A4" s="116" t="s">
        <v>144</v>
      </c>
      <c r="B4" s="117"/>
      <c r="C4" s="117"/>
      <c r="D4" s="117"/>
      <c r="E4" s="117"/>
      <c r="F4" s="117"/>
      <c r="G4" s="117"/>
      <c r="H4" s="118"/>
    </row>
    <row r="5" spans="1:11" ht="45">
      <c r="A5" s="25"/>
      <c r="B5" s="26" t="s">
        <v>32</v>
      </c>
      <c r="C5" s="21" t="s">
        <v>33</v>
      </c>
      <c r="D5" s="21" t="s">
        <v>34</v>
      </c>
      <c r="E5" s="27" t="s">
        <v>35</v>
      </c>
      <c r="F5" s="28" t="s">
        <v>36</v>
      </c>
      <c r="G5" s="29" t="s">
        <v>37</v>
      </c>
      <c r="H5" s="29" t="s">
        <v>38</v>
      </c>
    </row>
    <row r="6" spans="1:11" ht="30">
      <c r="A6" s="99" t="s">
        <v>86</v>
      </c>
      <c r="B6" s="101" t="s">
        <v>87</v>
      </c>
      <c r="C6" s="99">
        <v>0.1</v>
      </c>
      <c r="D6" s="30" t="s">
        <v>88</v>
      </c>
      <c r="E6" s="31">
        <v>0.33</v>
      </c>
      <c r="F6" s="32"/>
      <c r="G6" s="33">
        <f>E6*F6</f>
        <v>0</v>
      </c>
      <c r="H6" s="111">
        <f>SUM(G6,G7,G8)*0.1</f>
        <v>0</v>
      </c>
    </row>
    <row r="7" spans="1:11" ht="30">
      <c r="A7" s="100"/>
      <c r="B7" s="110"/>
      <c r="C7" s="100"/>
      <c r="D7" s="30" t="s">
        <v>89</v>
      </c>
      <c r="E7" s="31">
        <v>0.33</v>
      </c>
      <c r="F7" s="32"/>
      <c r="G7" s="33">
        <f t="shared" ref="G7:G8" si="0">E7*F7</f>
        <v>0</v>
      </c>
      <c r="H7" s="112"/>
    </row>
    <row r="8" spans="1:11" ht="30">
      <c r="A8" s="109"/>
      <c r="B8" s="102"/>
      <c r="C8" s="109"/>
      <c r="D8" s="30" t="s">
        <v>90</v>
      </c>
      <c r="E8" s="31">
        <v>0.34</v>
      </c>
      <c r="F8" s="32"/>
      <c r="G8" s="33">
        <f t="shared" si="0"/>
        <v>0</v>
      </c>
      <c r="H8" s="113"/>
    </row>
    <row r="9" spans="1:11">
      <c r="A9" s="99" t="s">
        <v>91</v>
      </c>
      <c r="B9" s="101" t="s">
        <v>92</v>
      </c>
      <c r="C9" s="99">
        <v>0.2</v>
      </c>
      <c r="D9" s="34" t="s">
        <v>93</v>
      </c>
      <c r="E9" s="31">
        <v>0.35</v>
      </c>
      <c r="F9" s="32"/>
      <c r="G9" s="33">
        <f>E9*F9</f>
        <v>0</v>
      </c>
      <c r="H9" s="111">
        <f>SUM(G9,G10,G11)*0.2</f>
        <v>0</v>
      </c>
    </row>
    <row r="10" spans="1:11">
      <c r="A10" s="100"/>
      <c r="B10" s="110"/>
      <c r="C10" s="100"/>
      <c r="D10" s="34" t="s">
        <v>94</v>
      </c>
      <c r="E10" s="31">
        <v>0.5</v>
      </c>
      <c r="F10" s="32"/>
      <c r="G10" s="33">
        <f t="shared" ref="G10:G11" si="1">E10*F10</f>
        <v>0</v>
      </c>
      <c r="H10" s="112"/>
      <c r="K10" s="122"/>
    </row>
    <row r="11" spans="1:11" ht="56.25" customHeight="1">
      <c r="A11" s="109"/>
      <c r="B11" s="102"/>
      <c r="C11" s="109"/>
      <c r="D11" s="34" t="s">
        <v>95</v>
      </c>
      <c r="E11" s="31">
        <v>0.15</v>
      </c>
      <c r="F11" s="32"/>
      <c r="G11" s="33">
        <f t="shared" si="1"/>
        <v>0</v>
      </c>
      <c r="H11" s="113"/>
      <c r="K11" s="122"/>
    </row>
    <row r="12" spans="1:11" ht="30">
      <c r="A12" s="99" t="s">
        <v>96</v>
      </c>
      <c r="B12" s="101" t="s">
        <v>97</v>
      </c>
      <c r="C12" s="99">
        <v>0.2</v>
      </c>
      <c r="D12" s="36" t="s">
        <v>98</v>
      </c>
      <c r="E12" s="31">
        <v>0.2</v>
      </c>
      <c r="F12" s="32"/>
      <c r="G12" s="33">
        <f>E12*F12</f>
        <v>0</v>
      </c>
      <c r="H12" s="111">
        <f>SUM(G12,G13,G14,G15,G16)*0.2</f>
        <v>0</v>
      </c>
      <c r="K12" s="122"/>
    </row>
    <row r="13" spans="1:11">
      <c r="A13" s="100"/>
      <c r="B13" s="110"/>
      <c r="C13" s="100"/>
      <c r="D13" s="37" t="s">
        <v>99</v>
      </c>
      <c r="E13" s="31">
        <v>0.2</v>
      </c>
      <c r="F13" s="32"/>
      <c r="G13" s="33">
        <f t="shared" ref="G13:G16" si="2">E13*F13</f>
        <v>0</v>
      </c>
      <c r="H13" s="112"/>
      <c r="K13" s="122"/>
    </row>
    <row r="14" spans="1:11">
      <c r="A14" s="100"/>
      <c r="B14" s="110"/>
      <c r="C14" s="100"/>
      <c r="D14" s="37" t="s">
        <v>100</v>
      </c>
      <c r="E14" s="31">
        <v>0.2</v>
      </c>
      <c r="F14" s="32"/>
      <c r="G14" s="33">
        <f t="shared" si="2"/>
        <v>0</v>
      </c>
      <c r="H14" s="112"/>
      <c r="K14" s="122"/>
    </row>
    <row r="15" spans="1:11" ht="30">
      <c r="A15" s="100"/>
      <c r="B15" s="110"/>
      <c r="C15" s="100"/>
      <c r="D15" s="36" t="s">
        <v>101</v>
      </c>
      <c r="E15" s="31">
        <v>0.2</v>
      </c>
      <c r="F15" s="32"/>
      <c r="G15" s="33">
        <f t="shared" si="2"/>
        <v>0</v>
      </c>
      <c r="H15" s="112"/>
      <c r="K15" s="122"/>
    </row>
    <row r="16" spans="1:11" ht="30">
      <c r="A16" s="109"/>
      <c r="B16" s="102"/>
      <c r="C16" s="109"/>
      <c r="D16" s="36" t="s">
        <v>102</v>
      </c>
      <c r="E16" s="31">
        <v>0.2</v>
      </c>
      <c r="F16" s="32"/>
      <c r="G16" s="33">
        <f t="shared" si="2"/>
        <v>0</v>
      </c>
      <c r="H16" s="113"/>
      <c r="K16" s="122"/>
    </row>
    <row r="17" spans="1:11">
      <c r="A17" s="119" t="s">
        <v>103</v>
      </c>
      <c r="B17" s="104" t="s">
        <v>104</v>
      </c>
      <c r="C17" s="119">
        <v>0.1</v>
      </c>
      <c r="D17" s="37" t="s">
        <v>105</v>
      </c>
      <c r="E17" s="33">
        <v>0.1</v>
      </c>
      <c r="F17" s="32"/>
      <c r="G17" s="33">
        <f>E17*F17</f>
        <v>0</v>
      </c>
      <c r="H17" s="111">
        <f>SUM(G17,G18,G19,G20,G21,G22,G23)*0.1</f>
        <v>0</v>
      </c>
      <c r="K17" s="122"/>
    </row>
    <row r="18" spans="1:11" ht="30">
      <c r="A18" s="119"/>
      <c r="B18" s="104"/>
      <c r="C18" s="119"/>
      <c r="D18" s="36" t="s">
        <v>106</v>
      </c>
      <c r="E18" s="33">
        <v>0.2</v>
      </c>
      <c r="F18" s="32"/>
      <c r="G18" s="33">
        <f t="shared" ref="G18:G23" si="3">E18*F18</f>
        <v>0</v>
      </c>
      <c r="H18" s="112"/>
      <c r="K18" s="122"/>
    </row>
    <row r="19" spans="1:11" ht="30">
      <c r="A19" s="119"/>
      <c r="B19" s="104"/>
      <c r="C19" s="119"/>
      <c r="D19" s="40" t="s">
        <v>107</v>
      </c>
      <c r="E19" s="33">
        <v>0.1</v>
      </c>
      <c r="F19" s="32"/>
      <c r="G19" s="33">
        <f t="shared" si="3"/>
        <v>0</v>
      </c>
      <c r="H19" s="112"/>
      <c r="K19" s="122"/>
    </row>
    <row r="20" spans="1:11" ht="30">
      <c r="A20" s="119"/>
      <c r="B20" s="104"/>
      <c r="C20" s="119"/>
      <c r="D20" s="36" t="s">
        <v>108</v>
      </c>
      <c r="E20" s="33">
        <v>0.1</v>
      </c>
      <c r="F20" s="32"/>
      <c r="G20" s="33">
        <f t="shared" si="3"/>
        <v>0</v>
      </c>
      <c r="H20" s="112"/>
      <c r="K20" s="122"/>
    </row>
    <row r="21" spans="1:11" ht="30">
      <c r="A21" s="119"/>
      <c r="B21" s="104"/>
      <c r="C21" s="119"/>
      <c r="D21" s="36" t="s">
        <v>109</v>
      </c>
      <c r="E21" s="33">
        <v>0.2</v>
      </c>
      <c r="F21" s="32"/>
      <c r="G21" s="33">
        <f t="shared" si="3"/>
        <v>0</v>
      </c>
      <c r="H21" s="112"/>
      <c r="K21" s="122"/>
    </row>
    <row r="22" spans="1:11" ht="30">
      <c r="A22" s="119"/>
      <c r="B22" s="104"/>
      <c r="C22" s="119"/>
      <c r="D22" s="36" t="s">
        <v>110</v>
      </c>
      <c r="E22" s="33">
        <v>0.2</v>
      </c>
      <c r="F22" s="32"/>
      <c r="G22" s="33">
        <f t="shared" si="3"/>
        <v>0</v>
      </c>
      <c r="H22" s="112"/>
      <c r="K22" s="122"/>
    </row>
    <row r="23" spans="1:11" ht="31.5" customHeight="1">
      <c r="A23" s="119"/>
      <c r="B23" s="104"/>
      <c r="C23" s="119"/>
      <c r="D23" s="36" t="s">
        <v>111</v>
      </c>
      <c r="E23" s="33">
        <v>0.1</v>
      </c>
      <c r="F23" s="32"/>
      <c r="G23" s="33">
        <f t="shared" si="3"/>
        <v>0</v>
      </c>
      <c r="H23" s="113"/>
      <c r="K23" s="122"/>
    </row>
    <row r="24" spans="1:11" ht="30">
      <c r="A24" s="99" t="s">
        <v>112</v>
      </c>
      <c r="B24" s="101" t="s">
        <v>113</v>
      </c>
      <c r="C24" s="99">
        <v>0.1</v>
      </c>
      <c r="D24" s="36" t="s">
        <v>114</v>
      </c>
      <c r="E24" s="33">
        <v>0.4</v>
      </c>
      <c r="F24" s="32"/>
      <c r="G24" s="33">
        <f>E24*F24</f>
        <v>0</v>
      </c>
      <c r="H24" s="111">
        <f>SUM(G24:G29)*0.1</f>
        <v>0</v>
      </c>
      <c r="K24" s="122"/>
    </row>
    <row r="25" spans="1:11">
      <c r="A25" s="100"/>
      <c r="B25" s="110"/>
      <c r="C25" s="100"/>
      <c r="D25" s="37" t="s">
        <v>115</v>
      </c>
      <c r="E25" s="38"/>
      <c r="F25" s="32"/>
      <c r="G25" s="33">
        <f t="shared" ref="G25:G29" si="4">E25*F25</f>
        <v>0</v>
      </c>
      <c r="H25" s="112"/>
      <c r="K25" s="122"/>
    </row>
    <row r="26" spans="1:11">
      <c r="A26" s="100"/>
      <c r="B26" s="110"/>
      <c r="C26" s="100"/>
      <c r="D26" s="37" t="s">
        <v>116</v>
      </c>
      <c r="E26" s="33">
        <v>0.15</v>
      </c>
      <c r="F26" s="32"/>
      <c r="G26" s="33">
        <f t="shared" si="4"/>
        <v>0</v>
      </c>
      <c r="H26" s="112"/>
      <c r="K26" s="122"/>
    </row>
    <row r="27" spans="1:11">
      <c r="A27" s="100"/>
      <c r="B27" s="110"/>
      <c r="C27" s="100"/>
      <c r="D27" s="37" t="s">
        <v>117</v>
      </c>
      <c r="E27" s="33">
        <v>0.15</v>
      </c>
      <c r="F27" s="32"/>
      <c r="G27" s="33">
        <f t="shared" si="4"/>
        <v>0</v>
      </c>
      <c r="H27" s="112"/>
      <c r="K27" s="122"/>
    </row>
    <row r="28" spans="1:11">
      <c r="A28" s="100"/>
      <c r="B28" s="110"/>
      <c r="C28" s="100"/>
      <c r="D28" s="37" t="s">
        <v>118</v>
      </c>
      <c r="E28" s="33">
        <v>0.15</v>
      </c>
      <c r="F28" s="32"/>
      <c r="G28" s="33">
        <f t="shared" si="4"/>
        <v>0</v>
      </c>
      <c r="H28" s="112"/>
      <c r="K28" s="122"/>
    </row>
    <row r="29" spans="1:11">
      <c r="A29" s="100"/>
      <c r="B29" s="102"/>
      <c r="C29" s="100"/>
      <c r="D29" s="37" t="s">
        <v>119</v>
      </c>
      <c r="E29" s="33">
        <v>0.15</v>
      </c>
      <c r="F29" s="32"/>
      <c r="G29" s="33">
        <f t="shared" si="4"/>
        <v>0</v>
      </c>
      <c r="H29" s="113"/>
      <c r="K29" s="122"/>
    </row>
    <row r="30" spans="1:11">
      <c r="A30" s="99" t="s">
        <v>120</v>
      </c>
      <c r="B30" s="101" t="s">
        <v>121</v>
      </c>
      <c r="C30" s="99">
        <v>7.0000000000000007E-2</v>
      </c>
      <c r="D30" s="39" t="s">
        <v>122</v>
      </c>
      <c r="E30" s="33">
        <v>0.4</v>
      </c>
      <c r="F30" s="32"/>
      <c r="G30" s="33">
        <f>E30*F30</f>
        <v>0</v>
      </c>
      <c r="H30" s="111">
        <f>SUM(G30,G31,G32)*0.07</f>
        <v>0</v>
      </c>
      <c r="K30" s="122"/>
    </row>
    <row r="31" spans="1:11">
      <c r="A31" s="100"/>
      <c r="B31" s="110"/>
      <c r="C31" s="100"/>
      <c r="D31" s="39" t="s">
        <v>123</v>
      </c>
      <c r="E31" s="33">
        <v>0.2</v>
      </c>
      <c r="F31" s="32"/>
      <c r="G31" s="33">
        <f t="shared" ref="G31:G32" si="5">E31*F31</f>
        <v>0</v>
      </c>
      <c r="H31" s="112"/>
      <c r="K31" s="122"/>
    </row>
    <row r="32" spans="1:11" ht="45" customHeight="1">
      <c r="A32" s="100"/>
      <c r="B32" s="102"/>
      <c r="C32" s="100"/>
      <c r="D32" s="40" t="s">
        <v>124</v>
      </c>
      <c r="E32" s="33">
        <v>0.4</v>
      </c>
      <c r="F32" s="32"/>
      <c r="G32" s="33">
        <f t="shared" si="5"/>
        <v>0</v>
      </c>
      <c r="H32" s="113"/>
      <c r="K32" s="122"/>
    </row>
    <row r="33" spans="1:16" ht="30">
      <c r="A33" s="99" t="s">
        <v>125</v>
      </c>
      <c r="B33" s="101" t="s">
        <v>126</v>
      </c>
      <c r="C33" s="99">
        <v>0.1</v>
      </c>
      <c r="D33" s="40" t="s">
        <v>127</v>
      </c>
      <c r="E33" s="33">
        <v>0.6</v>
      </c>
      <c r="F33" s="32"/>
      <c r="G33" s="33">
        <f>E33*F33</f>
        <v>0</v>
      </c>
      <c r="H33" s="103">
        <f>SUM(G33,G34)/10</f>
        <v>0</v>
      </c>
      <c r="K33" s="122"/>
    </row>
    <row r="34" spans="1:16" ht="54.75" customHeight="1">
      <c r="A34" s="100"/>
      <c r="B34" s="102"/>
      <c r="C34" s="100"/>
      <c r="D34" s="40" t="s">
        <v>128</v>
      </c>
      <c r="E34" s="41">
        <v>0.4</v>
      </c>
      <c r="F34" s="32"/>
      <c r="G34" s="33">
        <f>E34*F34</f>
        <v>0</v>
      </c>
      <c r="H34" s="103"/>
      <c r="K34" s="122"/>
    </row>
    <row r="35" spans="1:16" ht="23.25" customHeight="1">
      <c r="A35" s="59"/>
      <c r="B35" s="60"/>
      <c r="C35" s="59"/>
      <c r="D35" s="40"/>
      <c r="E35" s="106" t="s">
        <v>146</v>
      </c>
      <c r="F35" s="107"/>
      <c r="G35" s="108"/>
      <c r="H35" s="61"/>
      <c r="K35" s="122"/>
    </row>
    <row r="36" spans="1:16" ht="45">
      <c r="A36" s="99" t="s">
        <v>129</v>
      </c>
      <c r="B36" s="104" t="s">
        <v>130</v>
      </c>
      <c r="C36" s="99">
        <v>0.13</v>
      </c>
      <c r="D36" s="36" t="s">
        <v>131</v>
      </c>
      <c r="E36" s="33">
        <v>0.3</v>
      </c>
      <c r="F36" s="32"/>
      <c r="G36" s="33">
        <f>E36*F36</f>
        <v>0</v>
      </c>
      <c r="H36" s="103">
        <f>SUM(G36,G37,G38)/7.7</f>
        <v>0</v>
      </c>
      <c r="K36" s="122"/>
    </row>
    <row r="37" spans="1:16">
      <c r="A37" s="100"/>
      <c r="B37" s="104"/>
      <c r="C37" s="100"/>
      <c r="D37" s="42" t="s">
        <v>132</v>
      </c>
      <c r="E37" s="33">
        <v>0.2</v>
      </c>
      <c r="F37" s="32"/>
      <c r="G37" s="33">
        <f t="shared" ref="G37:G38" si="6">E37*F37</f>
        <v>0</v>
      </c>
      <c r="H37" s="103"/>
      <c r="K37" s="122"/>
    </row>
    <row r="38" spans="1:16" ht="32.25" customHeight="1">
      <c r="A38" s="100"/>
      <c r="B38" s="104"/>
      <c r="C38" s="100"/>
      <c r="D38" s="43" t="s">
        <v>133</v>
      </c>
      <c r="E38" s="33">
        <v>0.5</v>
      </c>
      <c r="F38" s="32"/>
      <c r="G38" s="33">
        <f t="shared" si="6"/>
        <v>0</v>
      </c>
      <c r="H38" s="103"/>
      <c r="K38" s="122"/>
    </row>
    <row r="39" spans="1:16" ht="34.5" customHeight="1">
      <c r="A39" s="35"/>
      <c r="B39" s="35"/>
      <c r="C39" s="121">
        <f>SUM(C6:C34)+C36</f>
        <v>1</v>
      </c>
      <c r="D39" s="44" t="s">
        <v>134</v>
      </c>
      <c r="E39" s="35"/>
      <c r="F39" s="35"/>
      <c r="G39" s="35"/>
      <c r="H39" s="120">
        <f>SUM(H6:H38)</f>
        <v>0</v>
      </c>
      <c r="K39" s="122"/>
    </row>
    <row r="40" spans="1:16" ht="34.5" customHeight="1">
      <c r="A40" s="35"/>
      <c r="B40" s="45"/>
      <c r="C40" s="45"/>
      <c r="D40" s="44" t="s">
        <v>81</v>
      </c>
      <c r="E40" s="45"/>
      <c r="F40" s="45"/>
      <c r="G40" s="45"/>
      <c r="H40" s="46" t="str">
        <f>IF(H39&lt;=0.5,"низький",IF(H39&lt;=0.75,"середній",(IF(H39&lt;=0.95,"достатній",(IF(H39&lt;=1,"високий"))))))</f>
        <v>низький</v>
      </c>
      <c r="K40" s="122"/>
    </row>
    <row r="41" spans="1:16" ht="141.75" customHeight="1">
      <c r="A41" s="38"/>
      <c r="B41" s="47"/>
      <c r="C41" s="105" t="s">
        <v>145</v>
      </c>
      <c r="D41" s="105"/>
      <c r="E41" s="48"/>
      <c r="F41" s="48"/>
      <c r="G41" s="48"/>
      <c r="H41" s="64"/>
      <c r="I41" s="48"/>
      <c r="J41" s="49"/>
      <c r="P41" s="57"/>
    </row>
    <row r="42" spans="1:16" ht="101.25" customHeight="1">
      <c r="A42" s="38"/>
      <c r="B42" s="47"/>
      <c r="C42" s="73" t="s">
        <v>151</v>
      </c>
      <c r="D42" s="73"/>
      <c r="E42" s="73"/>
      <c r="F42" s="73"/>
      <c r="G42" s="73"/>
      <c r="H42" s="73"/>
      <c r="I42" s="50"/>
      <c r="J42" s="51"/>
    </row>
    <row r="43" spans="1:16" ht="25.5" customHeight="1">
      <c r="A43" s="38"/>
      <c r="B43" s="97" t="s">
        <v>147</v>
      </c>
      <c r="C43" s="97"/>
      <c r="D43" s="97"/>
      <c r="E43" s="97"/>
      <c r="F43" s="97"/>
      <c r="G43" s="97"/>
      <c r="H43" s="97"/>
      <c r="I43" s="15"/>
      <c r="J43" s="15"/>
    </row>
    <row r="44" spans="1:16" ht="25.5" customHeight="1">
      <c r="A44" s="53"/>
      <c r="B44" s="38"/>
      <c r="C44" s="38"/>
      <c r="D44" s="38"/>
      <c r="E44" s="38"/>
      <c r="F44" s="52"/>
      <c r="G44" s="38"/>
      <c r="H44" s="38"/>
      <c r="I44" s="15"/>
      <c r="J44" s="15"/>
    </row>
    <row r="45" spans="1:16">
      <c r="A45" s="38"/>
      <c r="B45" s="38"/>
      <c r="C45" s="38"/>
      <c r="D45" s="38"/>
      <c r="E45" s="38"/>
      <c r="F45" s="52"/>
      <c r="G45" s="38"/>
      <c r="H45" s="38"/>
      <c r="I45" s="15"/>
      <c r="J45" s="15"/>
    </row>
    <row r="46" spans="1:16">
      <c r="A46" s="38"/>
      <c r="B46" s="38"/>
      <c r="C46" s="38"/>
      <c r="D46" s="38"/>
      <c r="E46" s="38"/>
      <c r="F46" s="52"/>
      <c r="G46" s="38"/>
      <c r="H46" s="38"/>
    </row>
    <row r="47" spans="1:16">
      <c r="A47" s="38"/>
      <c r="B47" s="38"/>
      <c r="C47" s="38"/>
      <c r="D47" s="38"/>
      <c r="E47" s="38"/>
      <c r="F47" s="52"/>
      <c r="G47" s="38"/>
      <c r="H47" s="38"/>
    </row>
    <row r="48" spans="1:16">
      <c r="A48" s="38"/>
      <c r="B48" s="38"/>
      <c r="C48" s="38"/>
      <c r="D48" s="38"/>
      <c r="E48" s="38"/>
      <c r="F48" s="52"/>
      <c r="G48" s="38"/>
      <c r="H48" s="38"/>
    </row>
    <row r="49" spans="1:8">
      <c r="A49" s="38"/>
      <c r="B49" s="38"/>
      <c r="C49" s="38"/>
      <c r="D49" s="38"/>
      <c r="E49" s="38"/>
      <c r="F49" s="52"/>
      <c r="G49" s="38"/>
      <c r="H49" s="38"/>
    </row>
    <row r="50" spans="1:8" ht="18.75">
      <c r="A50" s="38"/>
      <c r="B50" s="98" t="s">
        <v>135</v>
      </c>
      <c r="C50" s="98"/>
      <c r="D50" s="98"/>
      <c r="E50" s="98"/>
      <c r="F50" s="98"/>
      <c r="G50" s="98"/>
      <c r="H50" s="98"/>
    </row>
    <row r="51" spans="1:8">
      <c r="A51" s="38"/>
      <c r="B51" s="38"/>
      <c r="C51" s="38"/>
      <c r="D51" s="38"/>
      <c r="E51" s="38"/>
      <c r="F51" s="52"/>
      <c r="G51" s="38"/>
      <c r="H51" s="38"/>
    </row>
    <row r="52" spans="1:8">
      <c r="A52" s="38"/>
      <c r="B52" s="38"/>
      <c r="C52" s="38"/>
      <c r="D52" s="38"/>
      <c r="E52" s="38"/>
      <c r="F52" s="52"/>
      <c r="G52" s="38"/>
      <c r="H52" s="38"/>
    </row>
  </sheetData>
  <mergeCells count="39">
    <mergeCell ref="A17:A23"/>
    <mergeCell ref="B17:B23"/>
    <mergeCell ref="C17:C23"/>
    <mergeCell ref="H17:H23"/>
    <mergeCell ref="A30:A32"/>
    <mergeCell ref="B30:B32"/>
    <mergeCell ref="C30:C32"/>
    <mergeCell ref="H30:H32"/>
    <mergeCell ref="A24:A29"/>
    <mergeCell ref="B24:B29"/>
    <mergeCell ref="C24:C29"/>
    <mergeCell ref="H24:H29"/>
    <mergeCell ref="E3:H3"/>
    <mergeCell ref="A4:H4"/>
    <mergeCell ref="A6:A8"/>
    <mergeCell ref="B6:B8"/>
    <mergeCell ref="C6:C8"/>
    <mergeCell ref="H6:H8"/>
    <mergeCell ref="A9:A11"/>
    <mergeCell ref="B9:B11"/>
    <mergeCell ref="C9:C11"/>
    <mergeCell ref="H9:H11"/>
    <mergeCell ref="A12:A16"/>
    <mergeCell ref="B12:B16"/>
    <mergeCell ref="C12:C16"/>
    <mergeCell ref="H12:H16"/>
    <mergeCell ref="B43:H43"/>
    <mergeCell ref="B50:H50"/>
    <mergeCell ref="A33:A34"/>
    <mergeCell ref="B33:B34"/>
    <mergeCell ref="C33:C34"/>
    <mergeCell ref="H33:H34"/>
    <mergeCell ref="A36:A38"/>
    <mergeCell ref="B36:B38"/>
    <mergeCell ref="C36:C38"/>
    <mergeCell ref="H36:H38"/>
    <mergeCell ref="C41:D41"/>
    <mergeCell ref="E35:G35"/>
    <mergeCell ref="C42:H42"/>
  </mergeCells>
  <pageMargins left="0.31496062992125984" right="0.31496062992125984" top="0.55118110236220474" bottom="0.55118110236220474" header="0.31496062992125984" footer="0.31496062992125984"/>
  <pageSetup paperSize="9" scale="70" orientation="portrait" verticalDpi="0" r:id="rId1"/>
  <rowBreaks count="1" manualBreakCount="1">
    <brk id="3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Протокол2</vt:lpstr>
      <vt:lpstr>Протокол3</vt:lpstr>
      <vt:lpstr>Протокол 4</vt:lpstr>
      <vt:lpstr>'Протокол 4'!Область_печати</vt:lpstr>
      <vt:lpstr>Протокол2!Область_печати</vt:lpstr>
      <vt:lpstr>Протокол3!Область_печати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ADMIN-ТМ</dc:creator>
  <cp:lastModifiedBy>ADMIN-ТМ</cp:lastModifiedBy>
  <cp:lastPrinted>2014-02-26T14:39:44Z</cp:lastPrinted>
  <dcterms:created xsi:type="dcterms:W3CDTF">2014-02-25T12:50:25Z</dcterms:created>
  <dcterms:modified xsi:type="dcterms:W3CDTF">2014-03-11T15:44:52Z</dcterms:modified>
</cp:coreProperties>
</file>